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7. SPRAVA MAJETKU\01. Verejna_zakazka_ZS_leto_2025\Zadavaci_dokumentace\"/>
    </mc:Choice>
  </mc:AlternateContent>
  <xr:revisionPtr revIDLastSave="0" documentId="13_ncr:1_{BB05A073-DDDB-48C1-A1FA-430BD8FD5CAD}" xr6:coauthVersionLast="47" xr6:coauthVersionMax="47" xr10:uidLastSave="{00000000-0000-0000-0000-000000000000}"/>
  <workbookProtection workbookAlgorithmName="SHA-512" workbookHashValue="5OMTJiF1NDPr5GTTfK9n9GhEA/ZGf9rNlCHHAqDaV4nmeBNRL2NpptGAt00SOyVQHDYVVe8YeOTKGP5EPlRAtQ==" workbookSaltValue="qPLOyE4UNam23xJy/vShbQ==" workbookSpinCount="100000" lockStructure="1"/>
  <bookViews>
    <workbookView xWindow="-120" yWindow="-120" windowWidth="29040" windowHeight="15720" tabRatio="819" xr2:uid="{5C6413DB-3C3E-4418-AC57-4B198F38A525}"/>
  </bookViews>
  <sheets>
    <sheet name="souhrnný VV" sheetId="4" r:id="rId1"/>
    <sheet name="VV-podhledy" sheetId="1" r:id="rId2"/>
    <sheet name="VV-chlazení" sheetId="3" r:id="rId3"/>
    <sheet name="VV-elektro podhledy, chlazení" sheetId="2" r:id="rId4"/>
    <sheet name="VV-sanace 1.PP" sheetId="5" r:id="rId5"/>
    <sheet name="VV-elektroinstalace ZŠ" sheetId="6" r:id="rId6"/>
    <sheet name="VV-ZTI vodovod budova B" sheetId="7" r:id="rId7"/>
    <sheet name="VV-ZTI kanalizace budova B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8" l="1"/>
  <c r="K8" i="8"/>
  <c r="K9" i="8"/>
  <c r="K10" i="8"/>
  <c r="K13" i="8"/>
  <c r="K14" i="8"/>
  <c r="K15" i="8"/>
  <c r="K16" i="8"/>
  <c r="K17" i="8"/>
  <c r="K18" i="8"/>
  <c r="K21" i="8"/>
  <c r="K22" i="8"/>
  <c r="K23" i="8"/>
  <c r="K24" i="8"/>
  <c r="K25" i="8"/>
  <c r="K26" i="8"/>
  <c r="K27" i="8"/>
  <c r="K28" i="8"/>
  <c r="K29" i="8"/>
  <c r="K32" i="8"/>
  <c r="K33" i="8"/>
  <c r="K34" i="8"/>
  <c r="K35" i="8"/>
  <c r="K36" i="8"/>
  <c r="K37" i="8"/>
  <c r="K38" i="8"/>
  <c r="K39" i="8"/>
  <c r="K40" i="8"/>
  <c r="K41" i="8"/>
  <c r="K42" i="8"/>
  <c r="K6" i="8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6" i="7"/>
  <c r="K47" i="7"/>
  <c r="K48" i="7"/>
  <c r="K49" i="7"/>
  <c r="K50" i="7"/>
  <c r="K51" i="7"/>
  <c r="K52" i="7"/>
  <c r="K53" i="7"/>
  <c r="K54" i="7"/>
  <c r="K55" i="7"/>
  <c r="K56" i="7"/>
  <c r="K6" i="7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8" i="6"/>
  <c r="G58" i="6"/>
  <c r="H57" i="6"/>
  <c r="G57" i="6"/>
  <c r="H56" i="6"/>
  <c r="G56" i="6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3" i="6"/>
  <c r="I43" i="6" s="1"/>
  <c r="H41" i="6"/>
  <c r="G41" i="6"/>
  <c r="H40" i="6"/>
  <c r="G40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6" i="6"/>
  <c r="G26" i="6"/>
  <c r="H25" i="6"/>
  <c r="G25" i="6"/>
  <c r="H24" i="6"/>
  <c r="G24" i="6"/>
  <c r="H23" i="6"/>
  <c r="G23" i="6"/>
  <c r="H22" i="6"/>
  <c r="G22" i="6"/>
  <c r="H21" i="6"/>
  <c r="G21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G88" i="5"/>
  <c r="G87" i="5"/>
  <c r="G84" i="5"/>
  <c r="G83" i="5"/>
  <c r="G82" i="5"/>
  <c r="G81" i="5"/>
  <c r="G80" i="5"/>
  <c r="G77" i="5"/>
  <c r="G76" i="5"/>
  <c r="G73" i="5"/>
  <c r="G72" i="5"/>
  <c r="G71" i="5"/>
  <c r="G68" i="5"/>
  <c r="G67" i="5"/>
  <c r="G64" i="5"/>
  <c r="G61" i="5"/>
  <c r="G60" i="5"/>
  <c r="G57" i="5"/>
  <c r="G56" i="5"/>
  <c r="G55" i="5"/>
  <c r="G52" i="5"/>
  <c r="G51" i="5"/>
  <c r="G50" i="5"/>
  <c r="G49" i="5"/>
  <c r="G46" i="5"/>
  <c r="G45" i="5"/>
  <c r="G44" i="5"/>
  <c r="G43" i="5"/>
  <c r="G42" i="5"/>
  <c r="G41" i="5"/>
  <c r="G38" i="5"/>
  <c r="G37" i="5"/>
  <c r="G34" i="5"/>
  <c r="G33" i="5"/>
  <c r="G32" i="5"/>
  <c r="G31" i="5"/>
  <c r="G30" i="5"/>
  <c r="G29" i="5"/>
  <c r="G28" i="5"/>
  <c r="G27" i="5"/>
  <c r="G26" i="5"/>
  <c r="G25" i="5"/>
  <c r="G22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K47" i="8" l="1"/>
  <c r="K18" i="4" s="1"/>
  <c r="L18" i="4" s="1"/>
  <c r="M18" i="4" s="1"/>
  <c r="K59" i="7"/>
  <c r="K16" i="4" s="1"/>
  <c r="L16" i="4" s="1"/>
  <c r="I38" i="6"/>
  <c r="I10" i="6"/>
  <c r="I14" i="6"/>
  <c r="I28" i="6"/>
  <c r="I25" i="6"/>
  <c r="I58" i="6"/>
  <c r="I32" i="6"/>
  <c r="I9" i="6"/>
  <c r="I13" i="6"/>
  <c r="I22" i="6"/>
  <c r="I31" i="6"/>
  <c r="I36" i="6"/>
  <c r="I35" i="6"/>
  <c r="I19" i="6"/>
  <c r="I24" i="6"/>
  <c r="I29" i="6"/>
  <c r="I56" i="6"/>
  <c r="I21" i="6"/>
  <c r="I30" i="6"/>
  <c r="I57" i="6"/>
  <c r="H51" i="6"/>
  <c r="I26" i="6"/>
  <c r="I17" i="6"/>
  <c r="I40" i="6"/>
  <c r="I33" i="6"/>
  <c r="I41" i="6"/>
  <c r="I37" i="6"/>
  <c r="I16" i="6"/>
  <c r="H69" i="6"/>
  <c r="I12" i="6"/>
  <c r="I11" i="6"/>
  <c r="I18" i="6"/>
  <c r="I34" i="6"/>
  <c r="G51" i="6"/>
  <c r="I15" i="6"/>
  <c r="I23" i="6"/>
  <c r="I8" i="6"/>
  <c r="G69" i="6"/>
  <c r="G90" i="5"/>
  <c r="K12" i="4" s="1"/>
  <c r="L12" i="4" s="1"/>
  <c r="M16" i="4" l="1"/>
  <c r="I69" i="6"/>
  <c r="M12" i="4"/>
  <c r="I51" i="6"/>
  <c r="G55" i="3"/>
  <c r="G54" i="3"/>
  <c r="G53" i="3"/>
  <c r="G52" i="3"/>
  <c r="G51" i="3"/>
  <c r="G50" i="3"/>
  <c r="G49" i="3"/>
  <c r="G48" i="3"/>
  <c r="G47" i="3"/>
  <c r="G46" i="3"/>
  <c r="G45" i="3"/>
  <c r="G43" i="3"/>
  <c r="G42" i="3"/>
  <c r="G41" i="3"/>
  <c r="G40" i="3"/>
  <c r="G39" i="3"/>
  <c r="G38" i="3"/>
  <c r="G37" i="3"/>
  <c r="G36" i="3"/>
  <c r="G35" i="3"/>
  <c r="G34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I72" i="6" l="1"/>
  <c r="K14" i="4" s="1"/>
  <c r="L14" i="4" s="1"/>
  <c r="M14" i="4" s="1"/>
  <c r="G33" i="3"/>
  <c r="G44" i="3"/>
  <c r="G6" i="3"/>
  <c r="G57" i="3" l="1"/>
  <c r="G58" i="3" s="1"/>
  <c r="G60" i="3" s="1"/>
  <c r="K8" i="4" s="1"/>
  <c r="L8" i="4" s="1"/>
  <c r="M8" i="4" l="1"/>
  <c r="H34" i="2"/>
  <c r="I34" i="2" s="1"/>
  <c r="H33" i="2"/>
  <c r="I33" i="2" s="1"/>
  <c r="H32" i="2"/>
  <c r="I32" i="2" s="1"/>
  <c r="H31" i="2"/>
  <c r="I31" i="2" s="1"/>
  <c r="H30" i="2"/>
  <c r="I30" i="2" s="1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0" i="2"/>
  <c r="G20" i="2"/>
  <c r="H19" i="2"/>
  <c r="G19" i="2"/>
  <c r="H18" i="2"/>
  <c r="G18" i="2"/>
  <c r="H17" i="2"/>
  <c r="G17" i="2"/>
  <c r="H15" i="2"/>
  <c r="G15" i="2"/>
  <c r="H14" i="2"/>
  <c r="G14" i="2"/>
  <c r="H13" i="2"/>
  <c r="G13" i="2"/>
  <c r="H11" i="2"/>
  <c r="G11" i="2"/>
  <c r="H10" i="2"/>
  <c r="G10" i="2"/>
  <c r="H9" i="2"/>
  <c r="G9" i="2"/>
  <c r="H8" i="2"/>
  <c r="G8" i="2"/>
  <c r="G18" i="1"/>
  <c r="G17" i="1"/>
  <c r="G16" i="1"/>
  <c r="G15" i="1"/>
  <c r="G14" i="1"/>
  <c r="G13" i="1"/>
  <c r="E11" i="1"/>
  <c r="G11" i="1" s="1"/>
  <c r="E9" i="1"/>
  <c r="G8" i="1"/>
  <c r="G7" i="1"/>
  <c r="G6" i="1"/>
  <c r="E5" i="1"/>
  <c r="G5" i="1" s="1"/>
  <c r="I10" i="2" l="1"/>
  <c r="I15" i="2"/>
  <c r="I20" i="2"/>
  <c r="I25" i="2"/>
  <c r="I26" i="2"/>
  <c r="I11" i="2"/>
  <c r="I22" i="2"/>
  <c r="I17" i="2"/>
  <c r="I18" i="2"/>
  <c r="I14" i="2"/>
  <c r="I24" i="2"/>
  <c r="I9" i="2"/>
  <c r="I13" i="2"/>
  <c r="H36" i="2"/>
  <c r="I19" i="2"/>
  <c r="I23" i="2"/>
  <c r="I27" i="2"/>
  <c r="I8" i="2"/>
  <c r="I28" i="2"/>
  <c r="E10" i="1"/>
  <c r="G10" i="1" s="1"/>
  <c r="E12" i="1"/>
  <c r="G12" i="1" s="1"/>
  <c r="G36" i="2"/>
  <c r="G9" i="1"/>
  <c r="I38" i="2" l="1"/>
  <c r="K10" i="4" s="1"/>
  <c r="L10" i="4" s="1"/>
  <c r="G20" i="1"/>
  <c r="K6" i="4" s="1"/>
  <c r="L6" i="4" l="1"/>
  <c r="L20" i="4" s="1"/>
  <c r="K20" i="4"/>
  <c r="M10" i="4"/>
  <c r="M6" i="4" l="1"/>
  <c r="M20" i="4" s="1"/>
</calcChain>
</file>

<file path=xl/sharedStrings.xml><?xml version="1.0" encoding="utf-8"?>
<sst xmlns="http://schemas.openxmlformats.org/spreadsheetml/2006/main" count="818" uniqueCount="386">
  <si>
    <t>PČ</t>
  </si>
  <si>
    <t>typ</t>
  </si>
  <si>
    <t>Popis</t>
  </si>
  <si>
    <t>MJ</t>
  </si>
  <si>
    <t>Množství</t>
  </si>
  <si>
    <t>Jednotková
cena</t>
  </si>
  <si>
    <t>Cena celkem
(bez DPH)</t>
  </si>
  <si>
    <t>K</t>
  </si>
  <si>
    <r>
      <t xml:space="preserve">Montáž kazetového podhledu z kazet 600x600 mm se zavěšenou přiznanou konstrukcí
</t>
    </r>
    <r>
      <rPr>
        <i/>
        <sz val="11"/>
        <color theme="1"/>
        <rFont val="Calibri"/>
        <family val="2"/>
        <charset val="238"/>
        <scheme val="minor"/>
      </rPr>
      <t>ref. systém Ecophon Focus A s nosným systémem Connect T24 bílá 01 matt.</t>
    </r>
  </si>
  <si>
    <t>m2</t>
  </si>
  <si>
    <t>M</t>
  </si>
  <si>
    <r>
      <t xml:space="preserve">Minerální kazetový akustický podhled 600x600 mm tl. 20 mm
</t>
    </r>
    <r>
      <rPr>
        <i/>
        <sz val="11"/>
        <color theme="1"/>
        <rFont val="Calibri"/>
        <family val="2"/>
        <charset val="238"/>
        <scheme val="minor"/>
      </rPr>
      <t>ref. Ecophon Focus A Gamma barva white frost</t>
    </r>
  </si>
  <si>
    <r>
      <t xml:space="preserve">Minerální kazetový akustický podhled 600x600 mm tl. 20 mm
</t>
    </r>
    <r>
      <rPr>
        <i/>
        <sz val="11"/>
        <color theme="1"/>
        <rFont val="Calibri"/>
        <family val="2"/>
        <charset val="238"/>
        <scheme val="minor"/>
      </rPr>
      <t>ref. Ecophon Focus A barva white frost</t>
    </r>
  </si>
  <si>
    <r>
      <t xml:space="preserve">Minerální vložka nad podhledem 1200x600x50 mm vč. montáže
</t>
    </r>
    <r>
      <rPr>
        <i/>
        <sz val="11"/>
        <color theme="1"/>
        <rFont val="Calibri"/>
        <family val="2"/>
        <charset val="238"/>
        <scheme val="minor"/>
      </rPr>
      <t>ref. Ecophon Extra Bass</t>
    </r>
  </si>
  <si>
    <t>Montáž SDK předstěny - nosný rošt š. 50 mm + desky 12,5 mm na celou výšku místnosti</t>
  </si>
  <si>
    <t>SDK desky základní bíle tl. 12,5 mm</t>
  </si>
  <si>
    <r>
      <t xml:space="preserve">Perforované akustické desky  tl. 12,5 mm v pásu v. 1,8 m (1,5 desky)
</t>
    </r>
    <r>
      <rPr>
        <i/>
        <sz val="11"/>
        <color theme="1"/>
        <rFont val="Calibri"/>
        <family val="2"/>
        <charset val="238"/>
        <scheme val="minor"/>
      </rPr>
      <t>ref. Rigips Gyptone BIG Quattro 47</t>
    </r>
  </si>
  <si>
    <t>Dvojnásobná výmalba SDK předstěn bílou otěruvzdornou malbou do v. 3,8 m
vč. základní silikátové jednonásobné penetrace, krycích fólii, pásek, úklidu</t>
  </si>
  <si>
    <t xml:space="preserve">K </t>
  </si>
  <si>
    <t>Přesun hmot</t>
  </si>
  <si>
    <t>kpl</t>
  </si>
  <si>
    <t>Likvidace odpadů</t>
  </si>
  <si>
    <t>Úklid</t>
  </si>
  <si>
    <t>Doprava</t>
  </si>
  <si>
    <t>Kompletační a koordinační činnost</t>
  </si>
  <si>
    <t>Ochrana stávajících konstrukcí před poškozením</t>
  </si>
  <si>
    <t>Číslo pol:</t>
  </si>
  <si>
    <t>Název položky:</t>
  </si>
  <si>
    <t>m.j.</t>
  </si>
  <si>
    <t>počet</t>
  </si>
  <si>
    <t>Jednotková cena</t>
  </si>
  <si>
    <t>Montáž jednotky</t>
  </si>
  <si>
    <t>Materiál celkem</t>
  </si>
  <si>
    <t>Montáž celkem</t>
  </si>
  <si>
    <t>CELKOVÁ CENA BEZ DPH (Kč)</t>
  </si>
  <si>
    <t>S I L N O P R O U D :</t>
  </si>
  <si>
    <t>Kabely :</t>
  </si>
  <si>
    <t>Kabel CYKY-J 5x6mm2</t>
  </si>
  <si>
    <t>m</t>
  </si>
  <si>
    <t>Kabel CYKY-J 3x1,5mm2</t>
  </si>
  <si>
    <t>Kabel CYA 4 zel./žl.</t>
  </si>
  <si>
    <t>Drátěný žlab 150/50</t>
  </si>
  <si>
    <t>Zásuvky, spínače, krabice, elektroinstalační materiál :</t>
  </si>
  <si>
    <t>Vypínač LUSTROVÝ pod omítku, řaz.5, IP20, komplet</t>
  </si>
  <si>
    <t>ks</t>
  </si>
  <si>
    <t>Instalační krabice přístrojová KP</t>
  </si>
  <si>
    <t>Ostatní drobný elektroinstalační materiál</t>
  </si>
  <si>
    <t>Doplnění do rozváděče RJ7</t>
  </si>
  <si>
    <t>Jednofázový jistič B25/3, 25A</t>
  </si>
  <si>
    <t>Jednofázový jistič B10/1, 10A</t>
  </si>
  <si>
    <t>Jednofázový jistič C10/1, 10A</t>
  </si>
  <si>
    <t>Svítidla, stropní vývody, apod… :</t>
  </si>
  <si>
    <t>Ledvance PL FLEX 600 S 30W 840 U19 PS</t>
  </si>
  <si>
    <t>Ledvance TRUSYS FLEX P 35W 840 WW CL WT </t>
  </si>
  <si>
    <t>Ledvance TRUSYS FLEX P RAIL 1500 5P WT</t>
  </si>
  <si>
    <t>Ledvance TRUSYS FLEX SUSPENSION KIT</t>
  </si>
  <si>
    <t>Ledvance TRUSYS FLEX END CAP RAIL WT</t>
  </si>
  <si>
    <t>Ledvance TRUSYS FLEX FEED IN 5P</t>
  </si>
  <si>
    <t>Ostatní náklady :</t>
  </si>
  <si>
    <t>Doprava (silnoproud)</t>
  </si>
  <si>
    <t>Stavební přípomoce</t>
  </si>
  <si>
    <t>Drobný materiál (hmoždinky, šrouby, sádra, atd..)</t>
  </si>
  <si>
    <t>Zkoušky, revize</t>
  </si>
  <si>
    <t>Dokumentace skutečného stavu</t>
  </si>
  <si>
    <t>CELKEM ZA SILNOPROUD :</t>
  </si>
  <si>
    <t>POZ.</t>
  </si>
  <si>
    <t>množství</t>
  </si>
  <si>
    <t>jednotková cena</t>
  </si>
  <si>
    <t>Cena celkem
(Kč bez DPH)</t>
  </si>
  <si>
    <t>VRN 3%</t>
  </si>
  <si>
    <t>Kompletní systém vč montáže</t>
  </si>
  <si>
    <t>1.1</t>
  </si>
  <si>
    <t>Venkovní klima jednotka VRF, dvouvrtulová, chaldivo R410a s možností záměny za R32 / max 170kg typ 12 / Qch=31,5 / 400V/25A/10,5kW</t>
  </si>
  <si>
    <t>Systémová nástěnná konzole pro venkovní jednotku  , vč izolátorů chvění vč kotvení svorníkem přes zateplení do konstrukce objektu</t>
  </si>
  <si>
    <t>Montáž venkovní jednotky vč transportu na stříšku, výška 4m vč spuštění technikem</t>
  </si>
  <si>
    <t>Vnitřní kazetová jednotka, velikost 122 Qch=3,6 Qt=4 kW  vč čerpadla kondenzátu a kotvení  vč filtru</t>
  </si>
  <si>
    <t>Vnitřní kazetová jednotka, velikost 162 Qch=4,5 Qt=5 kW  vč čerpadla kondenzátu a kotvení vč filtru</t>
  </si>
  <si>
    <t>Dálkový ovladač vč. individuálního ovládání směrových lamel, zobrazení teploty a relativní vlhkosti</t>
  </si>
  <si>
    <t>Vnitřní nástěnná jednotka, velikost 122 Qch=3,6 Qt=4 kW  vč kotvení  vč filtru</t>
  </si>
  <si>
    <t>Vnitřní nástěnná jednotka, velikost 92 Qch=2,8 Qt=3,2 kW  vč kotvení  vč filtru</t>
  </si>
  <si>
    <t>Vnitřní nástěnná jednotka, velikost 72 Qch=2,2 Qt=2,5 kW  vč kotvení  vč filtru</t>
  </si>
  <si>
    <t>Dálkový ovladač s podsvíceným displejem</t>
  </si>
  <si>
    <t>Montáž vnitřních jednotek vč zaškolení obsluhy</t>
  </si>
  <si>
    <t>Potrubí měděné, chladírenské d6.35 vč montáže, prořezu,  tvarovek a rozdělovačů vč izolace</t>
  </si>
  <si>
    <t>metr</t>
  </si>
  <si>
    <t>Potrubí měděné, chladírenské d9.52 vč montáže, prořezu,  tvarovek a rozdělovačů vč izolace</t>
  </si>
  <si>
    <t>Potrubí měděné, chladírenské d12.7 vč montáže, prořezu,  tvarovek a rozdělovačů vč izolace</t>
  </si>
  <si>
    <t>Potrubí měděné, chladírenské d15.88 vč montáže, prořezu,  tvarovek a rozdělovačů vč izolace</t>
  </si>
  <si>
    <t>Potrubí měděné, chladírenské d19.05 vč montáže, prořezu,  tvarovek a rozdělovačů vč izolace</t>
  </si>
  <si>
    <t>Potrubí měděné, chladírenské d22.2 vč montáže, prořezu,  tvarovek a rozdělovačů vč izolace</t>
  </si>
  <si>
    <t>Potrubí měděné, chladírenské d25.4 vč montáže, prořezu,  tvarovek a rozdělovačů vč izolace</t>
  </si>
  <si>
    <t>Příplatek za drobný montážní materiál vč materiálu pro pájení</t>
  </si>
  <si>
    <t>Příplatek za vedení trasy v exteriéru</t>
  </si>
  <si>
    <t xml:space="preserve">Příplatek za konzole pro osazení systému </t>
  </si>
  <si>
    <t>Prostup stěnou vč požárního utěsnění vč montáže do DN50</t>
  </si>
  <si>
    <t>Prostup stropem vč požárního utěsnění vč montáže do DN50</t>
  </si>
  <si>
    <t>Kompletní doplňková montáž systému CH</t>
  </si>
  <si>
    <t>h</t>
  </si>
  <si>
    <t>Doplnění  chladiva do 3,5kg</t>
  </si>
  <si>
    <t>kg</t>
  </si>
  <si>
    <t>Propojení komuniakce venkovní jedntoka do vnitřních jednotek, kabel sdělovací, stíněný 2*1mm2 např JYTY  -kompletní dodávka vč montáže, lišt, závěsů</t>
  </si>
  <si>
    <t>Odvody kondenzátu vč montáží</t>
  </si>
  <si>
    <t>Napojení na st. odpad stěna -vč zapravení, vysazení odbočky</t>
  </si>
  <si>
    <t>Propojovací potrubí odvodu kodnezátu PVC20 -vyztužená pro čerpání kondenzátu vč tvarovek, montáže</t>
  </si>
  <si>
    <t>Propojovací potrubí odvodu kodnezátu PP-20 vč montáže, prořezu,  tvarovek</t>
  </si>
  <si>
    <t>Propojovací potrubí odvodu kodnezátu PP-25 vč montáže, prořezu,  tvarovek</t>
  </si>
  <si>
    <t>Potrubí kanalizační hrdlové PP - HT ø 32 odhlučněné - vč. tvarovek, mont. materiálu atd.vč. prořezu</t>
  </si>
  <si>
    <t>Potrubí kanalizační hrdlové PP - HT ø 40 odhlučněné - vč. tvarovek, mont. materiálu atd.vč. prořezu</t>
  </si>
  <si>
    <t>Sifon stěnový, vč zápach uzávěry DN32 vč montáže</t>
  </si>
  <si>
    <t>Sifon potrubní, transparentní, vč zápach uzávěry DN40 vč montáže</t>
  </si>
  <si>
    <t>Čerpadlo kondenzátu do lišty pro nástěnnou jednotku vč montáže</t>
  </si>
  <si>
    <t>Ostatní</t>
  </si>
  <si>
    <t>Těsnostní zkouška -chladivový okruh</t>
  </si>
  <si>
    <t>Zkoušky kanalizačního potrubí pro kondenzát</t>
  </si>
  <si>
    <t>Přesun hmot, stěhování vč výškové techniky do 6m</t>
  </si>
  <si>
    <t>t</t>
  </si>
  <si>
    <t>Doprava na staveniště</t>
  </si>
  <si>
    <t>km</t>
  </si>
  <si>
    <t>Značení a štítková systému</t>
  </si>
  <si>
    <t>Požární dozor</t>
  </si>
  <si>
    <t>Pomocné stavební výpomoce - zhotovení drobných drážek, prostupůzačištění prostupů, vč. dozdění, přeštukování a omítnutí</t>
  </si>
  <si>
    <t>Prostup obvodovou konstrukcí do DN80 vč zapravení fasády</t>
  </si>
  <si>
    <t>Dokumentace skutečného provedení stavby</t>
  </si>
  <si>
    <t>Likvidace vzniklého odpadu vč odvozu na skládku a polátků</t>
  </si>
  <si>
    <t xml:space="preserve"> D.1.1 ARCHITEKTONICKO-STAVEBNÍ ČÁST - PODHLEDY, AKUSTIKA</t>
  </si>
  <si>
    <t>Celkem cena za chlazení 2.NP bez VRN</t>
  </si>
  <si>
    <t>ELEKTROINSTALACE_SILNOPROUD PRO PODHLEDY A CHLAZENÍ</t>
  </si>
  <si>
    <t>Celkem cena za chlazení 2.NP bez DPH</t>
  </si>
  <si>
    <t>cena celkem bez DPH</t>
  </si>
  <si>
    <t>Celkem cena za elektroinstalace_silnoproud pro podhledy a chlazení bez DPH</t>
  </si>
  <si>
    <t xml:space="preserve">Celkem cena za architektonicko-stavební část - PODHLEDY, AKUSTIKA </t>
  </si>
  <si>
    <t xml:space="preserve">Celkem cena za CHLAZENÍ 2.NP </t>
  </si>
  <si>
    <t>Celkem cena za ELEKTROINSTALACE_silnoproud pro PODHLEDY A CHLAZENÍ</t>
  </si>
  <si>
    <t>cena celkem s DPH</t>
  </si>
  <si>
    <t>BOURACÍ PRÁCE</t>
  </si>
  <si>
    <t>Demontáž a likvidace nášlapné vrstvy z PVC vč. soklových lišt</t>
  </si>
  <si>
    <t>Demontáž a likvidace nášlapné vrstvy z koberce vč. soklových lišt</t>
  </si>
  <si>
    <t>Odstranění lepidla podlahové krytiny z betonové mazaniny</t>
  </si>
  <si>
    <t>Šetrná demontáž a uschování stropních svítidel pro zpětnou montáž vč. přívod. kabelů</t>
  </si>
  <si>
    <t>Šetrná demontáž a uschování stávajícího umyvadla pro zpětnou montáž 
+ demontáž a ekologická likvidace připojovacích armatur (nástěnná baterie, sifon)</t>
  </si>
  <si>
    <t>Demontáž a likvidace sádrokartonových předstěn</t>
  </si>
  <si>
    <t>Demontáž a likvidace stávajících keramických obkladů stěn</t>
  </si>
  <si>
    <t>Otlučení zasolených a nepřídržných omítek stěn tl. 15-20 mm s proškrábnutím spár zdiva do hloubky 20 mm, odhad do 20 % z plochy řešených stěn</t>
  </si>
  <si>
    <t>Demontáž a likvidace článkových radiátorů</t>
  </si>
  <si>
    <t>Demontáž a likvidace stávající školní tabule</t>
  </si>
  <si>
    <t>Oškrábání malby stěn v místnosti v. 3,32 m</t>
  </si>
  <si>
    <t>Odstranění syntetických omyvatelných nátěrů stěn</t>
  </si>
  <si>
    <t>Oškrábání malby stropů v místnosti v. 3,32 m</t>
  </si>
  <si>
    <t>Přesun, naložení, odvoz a ekologická likvidace vzniklé stavební suti</t>
  </si>
  <si>
    <t>KONSTRUKCE SUCHÉ VÝSTAVBY</t>
  </si>
  <si>
    <t>SDK příčka tl. 100 mm profil CW+UW 75, opláštění deskami 1x12,5 mm s izolací</t>
  </si>
  <si>
    <t>PODLAHY</t>
  </si>
  <si>
    <t>Vysátí podkladu povlakových podlah</t>
  </si>
  <si>
    <t>Vodou ředitelná penetrace savého podkladu povlakových podlah</t>
  </si>
  <si>
    <t>Stěrka podlahová nivelační pro vyrovnání podkladu povlakových podlah 
pevnosti 40 MPa tl. 3 mm</t>
  </si>
  <si>
    <t>Lepení pásů podlah z PVC standardním lepidlem</t>
  </si>
  <si>
    <r>
      <t xml:space="preserve">PVC krytina tl. 2 mm
</t>
    </r>
    <r>
      <rPr>
        <i/>
        <sz val="11"/>
        <color theme="1"/>
        <rFont val="Calibri"/>
        <family val="2"/>
        <charset val="238"/>
        <scheme val="minor"/>
      </rPr>
      <t>ref. Tarkett iQ Granit odstín Light olive</t>
    </r>
  </si>
  <si>
    <t>Montáž obvodových lišt</t>
  </si>
  <si>
    <r>
      <t xml:space="preserve">Soklová lišta
</t>
    </r>
    <r>
      <rPr>
        <i/>
        <sz val="11"/>
        <color theme="1"/>
        <rFont val="Calibri"/>
        <family val="2"/>
        <charset val="238"/>
        <scheme val="minor"/>
      </rPr>
      <t>ref. Döllken WLK 60 1137 bílé</t>
    </r>
  </si>
  <si>
    <r>
      <t xml:space="preserve">Doplnění stávajících keramických podlah po odstranění SDK předstěn a podlahových sondách vč. vyrovnání podkladu, dlažby lepené na flexibilní lepidlo a spárování, barevnost dtto stávající podlaha
</t>
    </r>
    <r>
      <rPr>
        <i/>
        <sz val="11"/>
        <color theme="1"/>
        <rFont val="Calibri"/>
        <family val="2"/>
        <charset val="238"/>
        <scheme val="minor"/>
      </rPr>
      <t>ref. Rako Taurus 300x300mm</t>
    </r>
  </si>
  <si>
    <t>Montáž keramických soklů v. 60 mm nařezaných z dlažby na flexibilní lepidlo</t>
  </si>
  <si>
    <r>
      <t xml:space="preserve">Soklový pásek v. 60 mm z nařezané keramické dlažby
</t>
    </r>
    <r>
      <rPr>
        <i/>
        <sz val="11"/>
        <color theme="1"/>
        <rFont val="Calibri"/>
        <family val="2"/>
        <charset val="238"/>
        <scheme val="minor"/>
      </rPr>
      <t>ref. Rako Taurus 300x300mm</t>
    </r>
  </si>
  <si>
    <t>VNITŘNÍ DVEŘE</t>
  </si>
  <si>
    <t>Montáž a dodávka jednokřídlých dveří vel.800x1970mm vč.kování a zárubně, ozn. D1</t>
  </si>
  <si>
    <t>Montáž a dodávka jednokřídlých dveří vel.800x1970mm vč.kování a zárubně, ozn. D2</t>
  </si>
  <si>
    <t>OMÍTKY</t>
  </si>
  <si>
    <t>Sanační omítka jednovrstvá vnitřních stěn nanášená ručně</t>
  </si>
  <si>
    <t>Sanační štuk vnitřních stěn tloušťky do 3 mm</t>
  </si>
  <si>
    <t>Penetrační disperzní nátěr vnitřních stropů nanášený ručně</t>
  </si>
  <si>
    <t>Potažení vnitřních rovných stropů vápenným štukem tloušťky do 3 mm</t>
  </si>
  <si>
    <t>Penetrační disperzní nátěr vnitřních stěn nanášený ručně</t>
  </si>
  <si>
    <t>Potažení vnitřních stěn vápenným štukem tloušťky do 3 mm</t>
  </si>
  <si>
    <t>VÝMALBA</t>
  </si>
  <si>
    <t>Penetrační disperzní nátěr vnitřních stropů pod malbu nanášený ručně</t>
  </si>
  <si>
    <t>Penetrační disperzní nátěr vnitřních stěn pod malbu nanášený ručně</t>
  </si>
  <si>
    <t>Dvojnásobná bílá malba ze směsí za mokra výborně otěruvzdorná difuzně propustná v místnostech v. 3,32 m</t>
  </si>
  <si>
    <t>Zakrytí vnitřních podlah včetně pozdějšího odkrytí vč. fólií</t>
  </si>
  <si>
    <t>NÁTĚRY</t>
  </si>
  <si>
    <t>Přebroušení a nátěr dřevěného dveřního prahu dl. 0,9 m parketovým matným lakem</t>
  </si>
  <si>
    <t>Nátěr stávajících ocelových zárubní v barevnosti interiéru</t>
  </si>
  <si>
    <t>Provedení základního jednonásobného nátěru topného potrubí DN do 50 mm</t>
  </si>
  <si>
    <t>KERAMICKÉ OBKLADY</t>
  </si>
  <si>
    <t>Montáž obkladů keramických hladkých lepených cementovým flexibilním lepidlem přes 9 do 12 ks/m2</t>
  </si>
  <si>
    <r>
      <t xml:space="preserve">obklad keramický povrch reliéfní/matný tl do 10mm přes 9 do 12 ks/m2
</t>
    </r>
    <r>
      <rPr>
        <i/>
        <sz val="11"/>
        <color theme="1"/>
        <rFont val="Calibri"/>
        <family val="2"/>
        <charset val="238"/>
        <scheme val="minor"/>
      </rPr>
      <t>ref. Rako Extra WADMB722</t>
    </r>
  </si>
  <si>
    <t>OSTATNÍ PRVKY</t>
  </si>
  <si>
    <t>Dodávka a montáž větrací mřížky 400x150mm do SDK příčky, materiál bílý elox hliník</t>
  </si>
  <si>
    <t>VYTÁPĚNÍ</t>
  </si>
  <si>
    <t>Dodávka a montáž deskových radiátorů vč. konzol, osazení regulačních ventilů, připojovacího potrubí, redukce a dopojení na stávající potrubí</t>
  </si>
  <si>
    <t>Vypuštění, napuštění a tlaková zkouška otopného systému</t>
  </si>
  <si>
    <t>ELEKTROINSTALACE</t>
  </si>
  <si>
    <t>Montáž stávajících uskladněných stropních svítidel</t>
  </si>
  <si>
    <t>Úprava stávajících pozic vypínačů osvětlení, tras světelných okruhů vč. nových koncových prvků (3ks vypínačů) dle nové dispozice místností 0.03, 0.04, 0.05</t>
  </si>
  <si>
    <t>Revize upravovaných elektroinstalací</t>
  </si>
  <si>
    <t>ZDRAVOTECHNICKÉ INSTALACE</t>
  </si>
  <si>
    <t>Zpětné osazení demontovaného umyvadla</t>
  </si>
  <si>
    <t>Dodávka a montáž připojovací armatury - nástěnná jednocestná umyvadlová baterie + plastový umyvadlový sifon</t>
  </si>
  <si>
    <t>OSTATNÍ PRÁCE A KONSTRUKCE</t>
  </si>
  <si>
    <t>Lešení pomocné pro objekty pozemních staveb s lešeňovou podlahou v do 1,9 m</t>
  </si>
  <si>
    <t>Vyčištění budov bytové a občanské výstavby při výšce podlaží do 4 m</t>
  </si>
  <si>
    <t>Ochrana stávajících konstrukcí před poškozením během rekonstrukce</t>
  </si>
  <si>
    <t>VEDLEJŠÍ ROZPOČTOVÉ NÁKLADY</t>
  </si>
  <si>
    <t>Zařízení staveniště</t>
  </si>
  <si>
    <t>Kč</t>
  </si>
  <si>
    <t>DPH 21%</t>
  </si>
  <si>
    <t>SANACE 1.PP OBJEKTU B</t>
  </si>
  <si>
    <t>Celkem cena za SANACE 1.PP OBJEKTU B</t>
  </si>
  <si>
    <t>Kabel AYKY 4x120mm2</t>
  </si>
  <si>
    <t>Kabel CYKY-J 4x50mm2</t>
  </si>
  <si>
    <t>Kabel CYKY-J 4x25mm2</t>
  </si>
  <si>
    <t>Kabel CYKY-J 4x16mm2</t>
  </si>
  <si>
    <t>Kabel CYKY-J 5x10mm2</t>
  </si>
  <si>
    <t>Kabel CXKH-V 2x1,5mm2</t>
  </si>
  <si>
    <t>Kabel CYA 10 zel./žl.</t>
  </si>
  <si>
    <t>Kabel CYA 16 zel./žl.</t>
  </si>
  <si>
    <t>Kabel CYA 25 zel./žl.</t>
  </si>
  <si>
    <t>Kabelový žlab drátěný, 250x100mm</t>
  </si>
  <si>
    <t>Skříň hlavního pospojení (HOP)</t>
  </si>
  <si>
    <t>Elektroměrový rozváděč RE :</t>
  </si>
  <si>
    <t>Rozvodnice oceloplechová, SCHRACK M2000 2A/39</t>
  </si>
  <si>
    <t>Hlavní trojpólový jistič 160/3, 160A, „char.B“</t>
  </si>
  <si>
    <t>Trojfázový dvousazbový elektroměr ET (dodá RZ)</t>
  </si>
  <si>
    <t>Trojpólový přijímač HDO (dodá RZ)</t>
  </si>
  <si>
    <t>Jednofázový jistič B6/1, 6A „char.B“</t>
  </si>
  <si>
    <t>Nulový můstek, pomocný materiál</t>
  </si>
  <si>
    <t>Domovní rozváděč RH obsahuje :</t>
  </si>
  <si>
    <t>Rozvodnice nástěnná, SCHRACK M2000 2A/39</t>
  </si>
  <si>
    <t>Přepěťová ochrana třídy B+C – 3xFLP-B+C</t>
  </si>
  <si>
    <t>Hlavní vypínač QM 160/3, 160A</t>
  </si>
  <si>
    <t>Třífázový jistič B125/3, 125A</t>
  </si>
  <si>
    <t>Třífázový jistič B80/3, 80A</t>
  </si>
  <si>
    <t>Třífázový jistič B63/3, 63A</t>
  </si>
  <si>
    <t>Třífázový jistič B40/3, 40A</t>
  </si>
  <si>
    <t>Jednofázový jistič B6/1, 6A</t>
  </si>
  <si>
    <t>Napěťová spoušť</t>
  </si>
  <si>
    <t>Podružný elektroměr</t>
  </si>
  <si>
    <t>Drobný materiál (svorky, hřeben, atd…)</t>
  </si>
  <si>
    <t>tlačítko TOTAL STOP</t>
  </si>
  <si>
    <t>Průvrt nosnými stěnamí 100mm</t>
  </si>
  <si>
    <t>Protipožární ucpávka - tmel</t>
  </si>
  <si>
    <t>SLABOPROUD</t>
  </si>
  <si>
    <t>Datové rozvody + WI-FI :</t>
  </si>
  <si>
    <t>Kabel UTP cat.6</t>
  </si>
  <si>
    <t>PVC trubka Ø23</t>
  </si>
  <si>
    <t>Doprava (slaboproud)</t>
  </si>
  <si>
    <t>Drobný materiál (slaboproud)</t>
  </si>
  <si>
    <t>Revizní zprávy (slaboproud)</t>
  </si>
  <si>
    <t>Naprogramování, uvedení do provozu (slaboproud)</t>
  </si>
  <si>
    <t>Dokumentace skutečného stavu (slaboproud)</t>
  </si>
  <si>
    <t>CELKEM ZA SLABOPROUD :</t>
  </si>
  <si>
    <t>ÚPRAVY ZŠ LIBČICE NAD VLTAVOU</t>
  </si>
  <si>
    <t>CHLAZENÍ 2.NP</t>
  </si>
  <si>
    <t>ELEKTROINSTALACE_SILNOPROUD a SLABOPROUD ZŠ</t>
  </si>
  <si>
    <t>Celkem cena za elektroinstalace_silnoproud a slabouproud ZŠ bez DPH</t>
  </si>
  <si>
    <t xml:space="preserve">Celkem cena za ELEKTROINSTALACE_SILNOPROUD a SLABOPROUD ZŠ </t>
  </si>
  <si>
    <t>počet MJ</t>
  </si>
  <si>
    <t>Potrubí  (tvarovky vč. montáže)</t>
  </si>
  <si>
    <t>1</t>
  </si>
  <si>
    <t>Potrubí PPR PN20, pro studenou pitnou vodu, 16x2,2</t>
  </si>
  <si>
    <t>2</t>
  </si>
  <si>
    <t>Potrubí PPR PN20, pro studenou pitnou vodu, 20x2,3</t>
  </si>
  <si>
    <t>3</t>
  </si>
  <si>
    <t>Potrubí PPR PN20, pro studenou pitnou vodu, 25x2,8</t>
  </si>
  <si>
    <t>4</t>
  </si>
  <si>
    <t>Potrubí PPR PN20, pro studenou pitnou vodu, 32x3,6</t>
  </si>
  <si>
    <t>5</t>
  </si>
  <si>
    <t>Potrubí PPR PN20, pro studenou pitnou vodu, 40x4,5</t>
  </si>
  <si>
    <t>6</t>
  </si>
  <si>
    <t>Potrubí PPR PN20, pro teplou vodu, 16x2,2</t>
  </si>
  <si>
    <t>7</t>
  </si>
  <si>
    <t>Potrubí PPR PN20, pro teplou vodu, 20x2,3</t>
  </si>
  <si>
    <t>8</t>
  </si>
  <si>
    <t>Izolace návleková z pěněného PE, tl. 9 mm - 18x9</t>
  </si>
  <si>
    <t>9</t>
  </si>
  <si>
    <t>Izolace návleková z pěněného PE, tl. 13 mm - 20x13</t>
  </si>
  <si>
    <t>10</t>
  </si>
  <si>
    <t>Izolace návleková z pěněného PE, tl. 25 mm - 28x25</t>
  </si>
  <si>
    <t>11</t>
  </si>
  <si>
    <t>Izolace návleková z pěněného PE, tl. 25 mm - 32x25</t>
  </si>
  <si>
    <t>12</t>
  </si>
  <si>
    <t>Izolace obalová, minerální vlna, na potrubí 40x4,5</t>
  </si>
  <si>
    <t>13</t>
  </si>
  <si>
    <t>Ocelové potrubí pozink 1" DN25</t>
  </si>
  <si>
    <t>14</t>
  </si>
  <si>
    <t>Ocelové potrubí pozink 6/4" DN40</t>
  </si>
  <si>
    <t>15</t>
  </si>
  <si>
    <t>Kotvení potrubí</t>
  </si>
  <si>
    <t>16</t>
  </si>
  <si>
    <t>Tlaková zkouška potrubí</t>
  </si>
  <si>
    <t>17</t>
  </si>
  <si>
    <t>Desinfekce s proplach vodovodu</t>
  </si>
  <si>
    <t>18</t>
  </si>
  <si>
    <t>Přesun hmot pro vnitřní vodovod, výšky do 7m</t>
  </si>
  <si>
    <t>19</t>
  </si>
  <si>
    <t>Demontáž a montáž stávajícího podhledu</t>
  </si>
  <si>
    <t>20</t>
  </si>
  <si>
    <t>Stavební příprava, prostupy, vč. přípravy prostupů</t>
  </si>
  <si>
    <t>Zařizovací předměty</t>
  </si>
  <si>
    <t>21</t>
  </si>
  <si>
    <t>Kulový kohout pro pitnou vodu 1" s vypouštěním</t>
  </si>
  <si>
    <t>22</t>
  </si>
  <si>
    <t>Kulový kohout pro pitnou vodu 6/4" s vypouštěním</t>
  </si>
  <si>
    <t>23</t>
  </si>
  <si>
    <t>Kulový kohout pro pitnou vodu 1/2" s vypouštěním</t>
  </si>
  <si>
    <t>24</t>
  </si>
  <si>
    <t>Kulový kohout pro pitnou vodu 3/4" s vypouštěním</t>
  </si>
  <si>
    <t>25</t>
  </si>
  <si>
    <t xml:space="preserve">Kulový kohout pro pitnou vodu 1/2" </t>
  </si>
  <si>
    <t>26</t>
  </si>
  <si>
    <t>Kulový kohout pro pitnou vodu 3/4"</t>
  </si>
  <si>
    <t>27</t>
  </si>
  <si>
    <t>Zpětný ventil 1/2"</t>
  </si>
  <si>
    <t>28</t>
  </si>
  <si>
    <t>Pojistný ventil 1/2"</t>
  </si>
  <si>
    <t>29</t>
  </si>
  <si>
    <t xml:space="preserve">Uzavírací ventil s vypouštěním 6/4" DN40 na ocelové potrubí </t>
  </si>
  <si>
    <t>30</t>
  </si>
  <si>
    <t>Rohový ventil kulový 1/2"-3/8", vč. připojovací hadičky</t>
  </si>
  <si>
    <t>31</t>
  </si>
  <si>
    <t>Baterie umyvadlová dle výběru investora a architekta</t>
  </si>
  <si>
    <t>32</t>
  </si>
  <si>
    <t>Demontáž a opětovná montáž baterie výlevkové, nástěnné</t>
  </si>
  <si>
    <t>33</t>
  </si>
  <si>
    <t>Demontáž a opětovná montáž baterie dřezové pákové</t>
  </si>
  <si>
    <t>34</t>
  </si>
  <si>
    <t>Demontáž a opětovná montáž baterie umyvadlové pákové</t>
  </si>
  <si>
    <t>35</t>
  </si>
  <si>
    <t>Revize stávajícího hydrantu, nástěnný, plechová skříň, dle požadavků PBŘ</t>
  </si>
  <si>
    <t>36</t>
  </si>
  <si>
    <t>Demontáž a opětovná montáž stávajícího zásobníkového ohřívače TV</t>
  </si>
  <si>
    <t>Ostatní :</t>
  </si>
  <si>
    <t>37</t>
  </si>
  <si>
    <t xml:space="preserve"> - dokumentace skutečného provedení</t>
  </si>
  <si>
    <t>38</t>
  </si>
  <si>
    <t xml:space="preserve"> - manuály</t>
  </si>
  <si>
    <t>39</t>
  </si>
  <si>
    <t xml:space="preserve"> - zaškolení</t>
  </si>
  <si>
    <t>40</t>
  </si>
  <si>
    <t xml:space="preserve"> - testy a revize</t>
  </si>
  <si>
    <t>41</t>
  </si>
  <si>
    <t xml:space="preserve"> - náklady na zařízení staveniště a ostatní vedlejší náklady</t>
  </si>
  <si>
    <t>42</t>
  </si>
  <si>
    <t xml:space="preserve"> - kompletační činnost</t>
  </si>
  <si>
    <t>43</t>
  </si>
  <si>
    <t xml:space="preserve"> - pomocné konstrukce</t>
  </si>
  <si>
    <t>44</t>
  </si>
  <si>
    <t xml:space="preserve"> - zkušební provoz</t>
  </si>
  <si>
    <t>45</t>
  </si>
  <si>
    <t xml:space="preserve"> - ochrana provedených konstrukcí</t>
  </si>
  <si>
    <t>46</t>
  </si>
  <si>
    <t>CELKEM</t>
  </si>
  <si>
    <t>ZTI vodovod - budova B (přístavba)</t>
  </si>
  <si>
    <t>Cena celkem (bez DPH)</t>
  </si>
  <si>
    <t>Cena celkem za ZTI vodovod - budova B (přístavba)</t>
  </si>
  <si>
    <t>Cena celkem za SANACE 1.PP OBJEKTU B bez DPH</t>
  </si>
  <si>
    <t>Cena celkme za ARCHITEKTONICKO-STAVEBNÍ ČÁST - PODHLEDY, AKUSTIKA bez DPH</t>
  </si>
  <si>
    <r>
      <t xml:space="preserve">Potrubí kanalizační PP-HT </t>
    </r>
    <r>
      <rPr>
        <sz val="10"/>
        <rFont val="Calibri"/>
        <family val="2"/>
        <charset val="238"/>
      </rPr>
      <t>Ø40</t>
    </r>
    <r>
      <rPr>
        <sz val="10"/>
        <rFont val="Arial Narrow"/>
        <family val="2"/>
        <charset val="238"/>
      </rPr>
      <t xml:space="preserve"> vč. tvarovek</t>
    </r>
  </si>
  <si>
    <r>
      <t xml:space="preserve">Potrubí kanalizační PP-HT </t>
    </r>
    <r>
      <rPr>
        <sz val="10"/>
        <rFont val="Calibri"/>
        <family val="2"/>
        <charset val="238"/>
      </rPr>
      <t>Ø5</t>
    </r>
    <r>
      <rPr>
        <sz val="10"/>
        <rFont val="Arial Narrow"/>
        <family val="2"/>
        <charset val="238"/>
      </rPr>
      <t>0 vč. tvarovek</t>
    </r>
  </si>
  <si>
    <r>
      <t xml:space="preserve">Potrubí kanalizační PP-HT </t>
    </r>
    <r>
      <rPr>
        <sz val="10"/>
        <rFont val="Calibri"/>
        <family val="2"/>
        <charset val="238"/>
      </rPr>
      <t>Ø7</t>
    </r>
    <r>
      <rPr>
        <sz val="10"/>
        <rFont val="Arial Narrow"/>
        <family val="2"/>
        <charset val="238"/>
      </rPr>
      <t>5 vč. tvarovek</t>
    </r>
  </si>
  <si>
    <r>
      <t xml:space="preserve">Potrubí kanalizační PP-HT </t>
    </r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110 vč. tvarovek</t>
    </r>
  </si>
  <si>
    <t>Kanalizace kondenzátu PPr d32</t>
  </si>
  <si>
    <t>Prvky kanalizace  (materiál vč. montáže)</t>
  </si>
  <si>
    <t>Čistící tvarovka DN 75</t>
  </si>
  <si>
    <t>Čistící tvarovka DN 110</t>
  </si>
  <si>
    <t>Hlavice ventilační DN100</t>
  </si>
  <si>
    <t xml:space="preserve">Sifon kondenzační podomítkový </t>
  </si>
  <si>
    <t>Sifon vtok DN32 se zápachovou uzávěrkou</t>
  </si>
  <si>
    <t>Přivětrávací hlavice - přivzdušňovací ventil DN75</t>
  </si>
  <si>
    <t>Zařizovací předměty - napojení na kanalizaci</t>
  </si>
  <si>
    <t>Stávající demontovaná a opět použitá WC mísa + sedátko</t>
  </si>
  <si>
    <t>Umyvadlo KERAMICKÉ dle výběru investora a architekta</t>
  </si>
  <si>
    <t>Stávající demontované a opět použité umyvadlo</t>
  </si>
  <si>
    <t>Stávající demontovaná a opět použitá keramická výlevka s plastovou mříží</t>
  </si>
  <si>
    <t>Stávající demontovaný a opět použitý pisoár keramický se splachováním</t>
  </si>
  <si>
    <t>Stávající demontovaný a opět použitý dřez kuchyňský</t>
  </si>
  <si>
    <t>Stávající sifon dřezový DN50, demontován a poté opět použit</t>
  </si>
  <si>
    <t>Stávající sifon umyvadlový DN 40 - chrom vč. těsnění, demontován a poté opět použit</t>
  </si>
  <si>
    <t>Nový sifon umyvadlový DN40  - chrom vč. těsnění</t>
  </si>
  <si>
    <t>- napojení naležaté potrubí splaškové kanalizace</t>
  </si>
  <si>
    <t>ZTI kanalizace - budova B (přístavba)</t>
  </si>
  <si>
    <t>Cena celkem za ZTI vodovod - budova B (přístavba) bez DPH</t>
  </si>
  <si>
    <t>Cena celkem za ZTI kanalizace - budova B (přístavba) bez DPH</t>
  </si>
  <si>
    <t>Cena celkem za všechny výše uvedené položky</t>
  </si>
  <si>
    <t>Náklady na zajistění staveniště vč úklidu</t>
  </si>
  <si>
    <t>Stavební přípomoce + závěrečný úklid</t>
  </si>
  <si>
    <t>Stavební přípomoce (slaboproud) + závěrečný úklid</t>
  </si>
  <si>
    <t xml:space="preserve"> - závěrečný úklid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</si>
</sst>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č&quot;_-;\-* #,##0.00\ &quot;Kč&quot;_-;_-* &quot;-&quot;??\ &quot;Kč&quot;_-;_-@_-"/>
    <numFmt numFmtId="164" formatCode="#,##0.00\ &quot;Kč&quot;"/>
    <numFmt numFmtId="165" formatCode="#,##0.000"/>
    <numFmt numFmtId="166" formatCode="0.0"/>
    <numFmt numFmtId="167" formatCode="_(#,##0.0??;\-\ #,##0.0??;&quot;–&quot;???;_(@_)"/>
    <numFmt numFmtId="168" formatCode="_(#,##0.00_);[Red]\-\ #,##0.00_);&quot;–&quot;??;_(@_)"/>
    <numFmt numFmtId="169" formatCode="#,##0.00000"/>
    <numFmt numFmtId="170" formatCode="0.000"/>
    <numFmt numFmtId="171" formatCode="#,##0.0"/>
    <numFmt numFmtId="172" formatCode="_-* #,##0\ &quot;Kč&quot;_-;\-* #,##0\ &quot;Kč&quot;_-;_-* &quot;-&quot;??\ &quot;Kč&quot;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9"/>
      <name val="Arial CE"/>
      <charset val="238"/>
    </font>
    <font>
      <sz val="9"/>
      <color rgb="FFFF0000"/>
      <name val="Arial CE"/>
      <charset val="238"/>
    </font>
    <font>
      <sz val="7"/>
      <name val="Arial CE"/>
      <charset val="238"/>
    </font>
    <font>
      <sz val="9"/>
      <name val="Arial CE"/>
      <charset val="238"/>
    </font>
    <font>
      <sz val="7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6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Calibri"/>
      <family val="2"/>
      <charset val="238"/>
    </font>
    <font>
      <sz val="10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3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2" fillId="0" borderId="0"/>
    <xf numFmtId="44" fontId="23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16" fontId="7" fillId="0" borderId="5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165" fontId="7" fillId="0" borderId="7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8" fillId="2" borderId="8" xfId="0" applyFont="1" applyFill="1" applyBorder="1" applyAlignment="1">
      <alignment horizontal="center" vertical="center"/>
    </xf>
    <xf numFmtId="0" fontId="6" fillId="2" borderId="9" xfId="0" applyFont="1" applyFill="1" applyBorder="1"/>
    <xf numFmtId="49" fontId="9" fillId="2" borderId="9" xfId="0" applyNumberFormat="1" applyFont="1" applyFill="1" applyBorder="1" applyAlignment="1">
      <alignment horizontal="center"/>
    </xf>
    <xf numFmtId="166" fontId="9" fillId="2" borderId="9" xfId="0" applyNumberFormat="1" applyFont="1" applyFill="1" applyBorder="1" applyAlignment="1">
      <alignment horizontal="right"/>
    </xf>
    <xf numFmtId="2" fontId="9" fillId="2" borderId="10" xfId="0" applyNumberFormat="1" applyFont="1" applyFill="1" applyBorder="1"/>
    <xf numFmtId="0" fontId="8" fillId="0" borderId="8" xfId="0" applyFont="1" applyBorder="1" applyAlignment="1">
      <alignment horizontal="center" vertical="center"/>
    </xf>
    <xf numFmtId="0" fontId="9" fillId="0" borderId="9" xfId="0" applyFont="1" applyBorder="1"/>
    <xf numFmtId="49" fontId="9" fillId="0" borderId="9" xfId="0" applyNumberFormat="1" applyFont="1" applyBorder="1" applyAlignment="1">
      <alignment horizontal="center"/>
    </xf>
    <xf numFmtId="166" fontId="9" fillId="0" borderId="9" xfId="0" applyNumberFormat="1" applyFont="1" applyBorder="1"/>
    <xf numFmtId="2" fontId="9" fillId="0" borderId="10" xfId="0" applyNumberFormat="1" applyFont="1" applyBorder="1"/>
    <xf numFmtId="166" fontId="9" fillId="2" borderId="11" xfId="0" applyNumberFormat="1" applyFont="1" applyFill="1" applyBorder="1" applyAlignment="1">
      <alignment horizontal="right"/>
    </xf>
    <xf numFmtId="0" fontId="9" fillId="0" borderId="9" xfId="0" applyFont="1" applyBorder="1" applyAlignment="1">
      <alignment wrapText="1"/>
    </xf>
    <xf numFmtId="0" fontId="8" fillId="2" borderId="8" xfId="0" applyFont="1" applyFill="1" applyBorder="1" applyAlignment="1">
      <alignment horizontal="center"/>
    </xf>
    <xf numFmtId="0" fontId="6" fillId="3" borderId="9" xfId="0" applyFont="1" applyFill="1" applyBorder="1"/>
    <xf numFmtId="0" fontId="8" fillId="2" borderId="1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166" fontId="9" fillId="0" borderId="9" xfId="0" applyNumberFormat="1" applyFont="1" applyBorder="1" applyAlignment="1">
      <alignment horizontal="right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wrapText="1"/>
    </xf>
    <xf numFmtId="49" fontId="9" fillId="0" borderId="14" xfId="0" applyNumberFormat="1" applyFont="1" applyBorder="1" applyAlignment="1">
      <alignment horizontal="center"/>
    </xf>
    <xf numFmtId="166" fontId="9" fillId="0" borderId="14" xfId="0" applyNumberFormat="1" applyFont="1" applyBorder="1" applyAlignment="1">
      <alignment horizontal="right"/>
    </xf>
    <xf numFmtId="166" fontId="9" fillId="0" borderId="14" xfId="0" applyNumberFormat="1" applyFont="1" applyBorder="1"/>
    <xf numFmtId="2" fontId="9" fillId="0" borderId="15" xfId="0" applyNumberFormat="1" applyFont="1" applyBorder="1"/>
    <xf numFmtId="0" fontId="10" fillId="0" borderId="0" xfId="0" applyFont="1" applyAlignment="1">
      <alignment horizontal="center" vertical="center"/>
    </xf>
    <xf numFmtId="0" fontId="11" fillId="0" borderId="0" xfId="0" applyFont="1"/>
    <xf numFmtId="49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right"/>
    </xf>
    <xf numFmtId="49" fontId="15" fillId="4" borderId="16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left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164" fontId="16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" fontId="18" fillId="5" borderId="1" xfId="1" applyNumberFormat="1" applyFont="1" applyFill="1" applyBorder="1" applyAlignment="1">
      <alignment horizontal="center" vertical="center"/>
    </xf>
    <xf numFmtId="49" fontId="18" fillId="5" borderId="16" xfId="1" applyNumberFormat="1" applyFont="1" applyFill="1" applyBorder="1" applyAlignment="1">
      <alignment horizontal="left" vertical="center"/>
    </xf>
    <xf numFmtId="49" fontId="18" fillId="5" borderId="16" xfId="1" applyNumberFormat="1" applyFont="1" applyFill="1" applyBorder="1" applyAlignment="1">
      <alignment horizontal="left" vertical="center" wrapText="1"/>
    </xf>
    <xf numFmtId="49" fontId="18" fillId="5" borderId="17" xfId="1" applyNumberFormat="1" applyFont="1" applyFill="1" applyBorder="1" applyAlignment="1">
      <alignment horizontal="center" vertical="center"/>
    </xf>
    <xf numFmtId="167" fontId="18" fillId="5" borderId="17" xfId="1" applyNumberFormat="1" applyFont="1" applyFill="1" applyBorder="1" applyAlignment="1">
      <alignment horizontal="center" vertical="center"/>
    </xf>
    <xf numFmtId="168" fontId="19" fillId="5" borderId="18" xfId="1" applyNumberFormat="1" applyFont="1" applyFill="1" applyBorder="1" applyAlignment="1">
      <alignment horizontal="center" vertical="center"/>
    </xf>
    <xf numFmtId="164" fontId="18" fillId="5" borderId="1" xfId="1" applyNumberFormat="1" applyFont="1" applyFill="1" applyBorder="1" applyAlignment="1">
      <alignment horizontal="right" vertical="center"/>
    </xf>
    <xf numFmtId="1" fontId="19" fillId="0" borderId="20" xfId="1" applyNumberFormat="1" applyFont="1" applyBorder="1" applyAlignment="1">
      <alignment horizontal="center" vertical="center"/>
    </xf>
    <xf numFmtId="49" fontId="19" fillId="0" borderId="21" xfId="1" applyNumberFormat="1" applyFont="1" applyBorder="1" applyAlignment="1">
      <alignment horizontal="left" vertical="center"/>
    </xf>
    <xf numFmtId="2" fontId="19" fillId="0" borderId="22" xfId="1" applyNumberFormat="1" applyFont="1" applyBorder="1" applyAlignment="1">
      <alignment horizontal="left" vertical="center" wrapText="1"/>
    </xf>
    <xf numFmtId="49" fontId="19" fillId="0" borderId="22" xfId="1" applyNumberFormat="1" applyFont="1" applyBorder="1" applyAlignment="1">
      <alignment horizontal="center" vertical="center"/>
    </xf>
    <xf numFmtId="167" fontId="20" fillId="0" borderId="22" xfId="1" applyNumberFormat="1" applyFont="1" applyBorder="1" applyAlignment="1">
      <alignment horizontal="center" vertical="center"/>
    </xf>
    <xf numFmtId="164" fontId="19" fillId="0" borderId="23" xfId="1" applyNumberFormat="1" applyFont="1" applyBorder="1" applyAlignment="1">
      <alignment horizontal="right" vertical="center"/>
    </xf>
    <xf numFmtId="0" fontId="14" fillId="5" borderId="0" xfId="0" applyFont="1" applyFill="1" applyAlignment="1">
      <alignment vertical="center"/>
    </xf>
    <xf numFmtId="1" fontId="19" fillId="0" borderId="20" xfId="1" applyNumberFormat="1" applyFont="1" applyBorder="1" applyAlignment="1">
      <alignment horizontal="center" vertical="center" wrapText="1"/>
    </xf>
    <xf numFmtId="49" fontId="19" fillId="0" borderId="20" xfId="1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164" fontId="0" fillId="6" borderId="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6" fillId="6" borderId="1" xfId="1" applyNumberFormat="1" applyFont="1" applyFill="1" applyBorder="1" applyAlignment="1">
      <alignment horizontal="center" vertical="center" wrapText="1"/>
    </xf>
    <xf numFmtId="168" fontId="19" fillId="6" borderId="22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49" fontId="17" fillId="0" borderId="0" xfId="1" applyNumberFormat="1" applyFont="1" applyAlignment="1">
      <alignment horizontal="left" vertical="center"/>
    </xf>
    <xf numFmtId="49" fontId="17" fillId="0" borderId="0" xfId="1" applyNumberFormat="1" applyFont="1" applyAlignment="1">
      <alignment horizontal="center" vertical="center"/>
    </xf>
    <xf numFmtId="167" fontId="17" fillId="0" borderId="0" xfId="1" applyNumberFormat="1" applyFont="1" applyAlignment="1">
      <alignment horizontal="center" vertical="center"/>
    </xf>
    <xf numFmtId="168" fontId="18" fillId="0" borderId="0" xfId="1" applyNumberFormat="1" applyFont="1" applyAlignment="1">
      <alignment horizontal="center" vertical="center"/>
    </xf>
    <xf numFmtId="164" fontId="15" fillId="0" borderId="0" xfId="1" applyNumberFormat="1" applyFont="1" applyAlignment="1">
      <alignment horizontal="right" vertical="center"/>
    </xf>
    <xf numFmtId="49" fontId="17" fillId="0" borderId="24" xfId="1" applyNumberFormat="1" applyFont="1" applyBorder="1" applyAlignment="1">
      <alignment horizontal="left" vertical="center"/>
    </xf>
    <xf numFmtId="49" fontId="17" fillId="0" borderId="25" xfId="1" applyNumberFormat="1" applyFont="1" applyBorder="1" applyAlignment="1">
      <alignment horizontal="center" vertical="center"/>
    </xf>
    <xf numFmtId="167" fontId="17" fillId="0" borderId="25" xfId="1" applyNumberFormat="1" applyFont="1" applyBorder="1" applyAlignment="1">
      <alignment horizontal="center" vertical="center"/>
    </xf>
    <xf numFmtId="168" fontId="18" fillId="0" borderId="25" xfId="1" applyNumberFormat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18" xfId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6" fillId="6" borderId="3" xfId="0" applyFont="1" applyFill="1" applyBorder="1" applyAlignment="1">
      <alignment horizontal="center" vertical="center" wrapText="1"/>
    </xf>
    <xf numFmtId="166" fontId="9" fillId="6" borderId="9" xfId="0" applyNumberFormat="1" applyFont="1" applyFill="1" applyBorder="1"/>
    <xf numFmtId="166" fontId="9" fillId="6" borderId="9" xfId="0" applyNumberFormat="1" applyFont="1" applyFill="1" applyBorder="1" applyAlignment="1">
      <alignment horizontal="right"/>
    </xf>
    <xf numFmtId="166" fontId="9" fillId="6" borderId="14" xfId="0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right" vertical="center"/>
    </xf>
    <xf numFmtId="0" fontId="6" fillId="0" borderId="9" xfId="0" applyFont="1" applyBorder="1"/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49" fontId="11" fillId="0" borderId="25" xfId="0" applyNumberFormat="1" applyFont="1" applyBorder="1" applyAlignment="1">
      <alignment horizontal="center"/>
    </xf>
    <xf numFmtId="164" fontId="22" fillId="0" borderId="2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8" borderId="8" xfId="0" applyFont="1" applyFill="1" applyBorder="1" applyAlignment="1">
      <alignment horizontal="center"/>
    </xf>
    <xf numFmtId="0" fontId="6" fillId="9" borderId="9" xfId="0" applyFont="1" applyFill="1" applyBorder="1"/>
    <xf numFmtId="0" fontId="8" fillId="8" borderId="12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11" xfId="0" applyFont="1" applyFill="1" applyBorder="1" applyAlignment="1">
      <alignment horizontal="center"/>
    </xf>
    <xf numFmtId="0" fontId="9" fillId="0" borderId="9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6" fillId="9" borderId="9" xfId="0" applyFont="1" applyFill="1" applyBorder="1" applyAlignment="1">
      <alignment horizontal="center" wrapText="1"/>
    </xf>
    <xf numFmtId="0" fontId="6" fillId="9" borderId="14" xfId="0" applyFont="1" applyFill="1" applyBorder="1"/>
    <xf numFmtId="0" fontId="13" fillId="0" borderId="0" xfId="1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0" xfId="0" applyFont="1" applyBorder="1"/>
    <xf numFmtId="0" fontId="6" fillId="0" borderId="31" xfId="0" applyFont="1" applyBorder="1" applyAlignment="1">
      <alignment horizontal="left" vertical="center"/>
    </xf>
    <xf numFmtId="0" fontId="6" fillId="0" borderId="31" xfId="0" applyFont="1" applyBorder="1"/>
    <xf numFmtId="164" fontId="6" fillId="0" borderId="0" xfId="0" applyNumberFormat="1" applyFont="1" applyAlignment="1">
      <alignment horizontal="center"/>
    </xf>
    <xf numFmtId="0" fontId="6" fillId="3" borderId="32" xfId="0" applyFont="1" applyFill="1" applyBorder="1"/>
    <xf numFmtId="0" fontId="6" fillId="3" borderId="28" xfId="0" applyFont="1" applyFill="1" applyBorder="1"/>
    <xf numFmtId="0" fontId="6" fillId="3" borderId="28" xfId="0" applyFont="1" applyFill="1" applyBorder="1" applyAlignment="1">
      <alignment horizontal="center" wrapText="1"/>
    </xf>
    <xf numFmtId="0" fontId="6" fillId="3" borderId="33" xfId="0" applyFont="1" applyFill="1" applyBorder="1" applyAlignment="1">
      <alignment horizontal="center" wrapText="1"/>
    </xf>
    <xf numFmtId="0" fontId="6" fillId="3" borderId="13" xfId="0" applyFont="1" applyFill="1" applyBorder="1"/>
    <xf numFmtId="0" fontId="6" fillId="3" borderId="14" xfId="0" applyFont="1" applyFill="1" applyBorder="1"/>
    <xf numFmtId="164" fontId="6" fillId="3" borderId="14" xfId="0" applyNumberFormat="1" applyFont="1" applyFill="1" applyBorder="1" applyAlignment="1">
      <alignment horizontal="center"/>
    </xf>
    <xf numFmtId="164" fontId="6" fillId="3" borderId="34" xfId="0" applyNumberFormat="1" applyFont="1" applyFill="1" applyBorder="1" applyAlignment="1">
      <alignment horizontal="center"/>
    </xf>
    <xf numFmtId="164" fontId="6" fillId="0" borderId="31" xfId="0" applyNumberFormat="1" applyFont="1" applyBorder="1" applyAlignment="1">
      <alignment horizontal="center"/>
    </xf>
    <xf numFmtId="0" fontId="8" fillId="7" borderId="32" xfId="0" applyFont="1" applyFill="1" applyBorder="1" applyAlignment="1">
      <alignment horizontal="center" vertical="center"/>
    </xf>
    <xf numFmtId="0" fontId="6" fillId="8" borderId="28" xfId="0" applyFont="1" applyFill="1" applyBorder="1"/>
    <xf numFmtId="49" fontId="9" fillId="7" borderId="28" xfId="0" applyNumberFormat="1" applyFont="1" applyFill="1" applyBorder="1" applyAlignment="1">
      <alignment horizontal="center"/>
    </xf>
    <xf numFmtId="166" fontId="9" fillId="7" borderId="28" xfId="0" applyNumberFormat="1" applyFont="1" applyFill="1" applyBorder="1" applyAlignment="1">
      <alignment horizontal="right"/>
    </xf>
    <xf numFmtId="166" fontId="9" fillId="7" borderId="33" xfId="0" applyNumberFormat="1" applyFont="1" applyFill="1" applyBorder="1" applyAlignment="1">
      <alignment horizontal="right"/>
    </xf>
    <xf numFmtId="0" fontId="6" fillId="9" borderId="8" xfId="0" applyFont="1" applyFill="1" applyBorder="1"/>
    <xf numFmtId="0" fontId="6" fillId="9" borderId="11" xfId="0" applyFont="1" applyFill="1" applyBorder="1" applyAlignment="1">
      <alignment horizontal="center" wrapText="1"/>
    </xf>
    <xf numFmtId="0" fontId="6" fillId="9" borderId="13" xfId="0" applyFont="1" applyFill="1" applyBorder="1"/>
    <xf numFmtId="164" fontId="6" fillId="9" borderId="14" xfId="0" applyNumberFormat="1" applyFont="1" applyFill="1" applyBorder="1" applyAlignment="1">
      <alignment horizontal="center"/>
    </xf>
    <xf numFmtId="164" fontId="6" fillId="9" borderId="34" xfId="0" applyNumberFormat="1" applyFont="1" applyFill="1" applyBorder="1" applyAlignment="1">
      <alignment horizontal="center"/>
    </xf>
    <xf numFmtId="0" fontId="13" fillId="0" borderId="0" xfId="1" applyFont="1" applyAlignment="1">
      <alignment horizontal="center" vertical="center" wrapText="1"/>
    </xf>
    <xf numFmtId="49" fontId="28" fillId="0" borderId="9" xfId="0" applyNumberFormat="1" applyFont="1" applyBorder="1" applyAlignment="1">
      <alignment horizontal="left" vertical="center"/>
    </xf>
    <xf numFmtId="0" fontId="29" fillId="0" borderId="0" xfId="0" applyFont="1"/>
    <xf numFmtId="49" fontId="0" fillId="0" borderId="9" xfId="0" applyNumberFormat="1" applyBorder="1" applyAlignment="1">
      <alignment vertical="center"/>
    </xf>
    <xf numFmtId="4" fontId="28" fillId="11" borderId="9" xfId="0" applyNumberFormat="1" applyFont="1" applyFill="1" applyBorder="1" applyAlignment="1" applyProtection="1">
      <alignment horizontal="left" vertical="center"/>
      <protection locked="0"/>
    </xf>
    <xf numFmtId="4" fontId="12" fillId="0" borderId="9" xfId="0" applyNumberFormat="1" applyFont="1" applyBorder="1" applyAlignment="1">
      <alignment vertical="center"/>
    </xf>
    <xf numFmtId="169" fontId="28" fillId="11" borderId="9" xfId="0" applyNumberFormat="1" applyFont="1" applyFill="1" applyBorder="1" applyAlignment="1" applyProtection="1">
      <alignment horizontal="left" vertical="center"/>
      <protection locked="0"/>
    </xf>
    <xf numFmtId="49" fontId="28" fillId="0" borderId="9" xfId="0" applyNumberFormat="1" applyFont="1" applyBorder="1" applyAlignment="1">
      <alignment horizontal="center" vertical="center"/>
    </xf>
    <xf numFmtId="170" fontId="28" fillId="0" borderId="9" xfId="0" applyNumberFormat="1" applyFont="1" applyBorder="1" applyAlignment="1">
      <alignment vertical="center"/>
    </xf>
    <xf numFmtId="0" fontId="28" fillId="0" borderId="9" xfId="0" applyFont="1" applyBorder="1" applyAlignment="1">
      <alignment horizontal="left"/>
    </xf>
    <xf numFmtId="49" fontId="0" fillId="0" borderId="0" xfId="0" applyNumberFormat="1" applyAlignment="1">
      <alignment vertical="center"/>
    </xf>
    <xf numFmtId="170" fontId="28" fillId="0" borderId="0" xfId="0" applyNumberFormat="1" applyFont="1" applyAlignment="1">
      <alignment vertical="center"/>
    </xf>
    <xf numFmtId="4" fontId="28" fillId="11" borderId="0" xfId="0" applyNumberFormat="1" applyFont="1" applyFill="1" applyAlignment="1" applyProtection="1">
      <alignment horizontal="left" vertical="center"/>
      <protection locked="0"/>
    </xf>
    <xf numFmtId="4" fontId="12" fillId="0" borderId="0" xfId="0" applyNumberFormat="1" applyFont="1" applyAlignment="1">
      <alignment vertical="center"/>
    </xf>
    <xf numFmtId="169" fontId="28" fillId="11" borderId="0" xfId="0" applyNumberFormat="1" applyFont="1" applyFill="1" applyAlignment="1" applyProtection="1">
      <alignment horizontal="left" vertical="center"/>
      <protection locked="0"/>
    </xf>
    <xf numFmtId="49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/>
    </xf>
    <xf numFmtId="0" fontId="0" fillId="0" borderId="0" xfId="0" applyAlignment="1">
      <alignment horizontal="left"/>
    </xf>
    <xf numFmtId="4" fontId="28" fillId="11" borderId="35" xfId="0" applyNumberFormat="1" applyFont="1" applyFill="1" applyBorder="1" applyAlignment="1" applyProtection="1">
      <alignment horizontal="left" vertical="center"/>
      <protection locked="0"/>
    </xf>
    <xf numFmtId="49" fontId="18" fillId="0" borderId="1" xfId="0" applyNumberFormat="1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vertical="center" wrapText="1"/>
    </xf>
    <xf numFmtId="49" fontId="27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169" fontId="29" fillId="0" borderId="1" xfId="0" applyNumberFormat="1" applyFont="1" applyBorder="1" applyAlignment="1">
      <alignment vertical="center"/>
    </xf>
    <xf numFmtId="4" fontId="29" fillId="0" borderId="1" xfId="0" applyNumberFormat="1" applyFont="1" applyBorder="1" applyAlignment="1">
      <alignment vertical="center"/>
    </xf>
    <xf numFmtId="49" fontId="29" fillId="10" borderId="1" xfId="0" applyNumberFormat="1" applyFont="1" applyFill="1" applyBorder="1" applyAlignment="1" applyProtection="1">
      <alignment vertical="center" wrapText="1"/>
      <protection locked="0"/>
    </xf>
    <xf numFmtId="0" fontId="29" fillId="0" borderId="1" xfId="0" applyFont="1" applyBorder="1" applyAlignment="1">
      <alignment vertical="center"/>
    </xf>
    <xf numFmtId="0" fontId="29" fillId="0" borderId="1" xfId="0" applyFont="1" applyBorder="1"/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vertical="center"/>
    </xf>
    <xf numFmtId="171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vertical="center"/>
    </xf>
    <xf numFmtId="0" fontId="0" fillId="0" borderId="1" xfId="0" applyBorder="1"/>
    <xf numFmtId="172" fontId="27" fillId="0" borderId="1" xfId="2" applyNumberFormat="1" applyFont="1" applyBorder="1"/>
    <xf numFmtId="172" fontId="27" fillId="0" borderId="1" xfId="2" applyNumberFormat="1" applyFont="1" applyBorder="1" applyAlignment="1">
      <alignment vertical="center"/>
    </xf>
    <xf numFmtId="172" fontId="27" fillId="0" borderId="1" xfId="0" applyNumberFormat="1" applyFont="1" applyBorder="1"/>
    <xf numFmtId="165" fontId="18" fillId="6" borderId="1" xfId="0" applyNumberFormat="1" applyFont="1" applyFill="1" applyBorder="1" applyAlignment="1">
      <alignment horizontal="center" vertical="center" wrapText="1"/>
    </xf>
    <xf numFmtId="172" fontId="27" fillId="6" borderId="1" xfId="2" applyNumberFormat="1" applyFont="1" applyFill="1" applyBorder="1"/>
    <xf numFmtId="172" fontId="27" fillId="6" borderId="1" xfId="2" applyNumberFormat="1" applyFont="1" applyFill="1" applyBorder="1" applyAlignment="1">
      <alignment vertical="center"/>
    </xf>
    <xf numFmtId="0" fontId="30" fillId="0" borderId="0" xfId="0" applyFont="1" applyAlignment="1">
      <alignment horizontal="center" vertical="center"/>
    </xf>
    <xf numFmtId="172" fontId="31" fillId="0" borderId="26" xfId="0" applyNumberFormat="1" applyFont="1" applyBorder="1"/>
    <xf numFmtId="164" fontId="17" fillId="0" borderId="26" xfId="1" applyNumberFormat="1" applyFont="1" applyBorder="1" applyAlignment="1">
      <alignment horizontal="right" vertical="center"/>
    </xf>
    <xf numFmtId="0" fontId="31" fillId="0" borderId="24" xfId="0" applyFont="1" applyBorder="1" applyAlignment="1">
      <alignment horizontal="left" vertical="center"/>
    </xf>
    <xf numFmtId="164" fontId="31" fillId="0" borderId="26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4" fontId="12" fillId="0" borderId="37" xfId="0" applyNumberFormat="1" applyFont="1" applyBorder="1" applyAlignment="1">
      <alignment vertical="center"/>
    </xf>
    <xf numFmtId="4" fontId="12" fillId="0" borderId="31" xfId="0" applyNumberFormat="1" applyFont="1" applyBorder="1" applyAlignment="1">
      <alignment vertical="center"/>
    </xf>
    <xf numFmtId="4" fontId="12" fillId="0" borderId="38" xfId="0" applyNumberFormat="1" applyFont="1" applyBorder="1" applyAlignment="1">
      <alignment vertical="center"/>
    </xf>
    <xf numFmtId="49" fontId="27" fillId="0" borderId="1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44" fontId="27" fillId="6" borderId="1" xfId="2" applyFont="1" applyFill="1" applyBorder="1"/>
    <xf numFmtId="44" fontId="28" fillId="6" borderId="1" xfId="2" applyFont="1" applyFill="1" applyBorder="1" applyAlignment="1">
      <alignment vertical="center"/>
    </xf>
    <xf numFmtId="44" fontId="14" fillId="6" borderId="1" xfId="2" applyFont="1" applyFill="1" applyBorder="1"/>
    <xf numFmtId="0" fontId="27" fillId="0" borderId="1" xfId="0" applyFont="1" applyBorder="1"/>
    <xf numFmtId="44" fontId="28" fillId="0" borderId="1" xfId="2" applyFont="1" applyFill="1" applyBorder="1" applyAlignment="1">
      <alignment vertical="center"/>
    </xf>
    <xf numFmtId="44" fontId="27" fillId="0" borderId="1" xfId="0" applyNumberFormat="1" applyFont="1" applyBorder="1"/>
    <xf numFmtId="44" fontId="3" fillId="0" borderId="26" xfId="0" applyNumberFormat="1" applyFont="1" applyBorder="1"/>
    <xf numFmtId="44" fontId="1" fillId="8" borderId="1" xfId="0" applyNumberFormat="1" applyFont="1" applyFill="1" applyBorder="1"/>
    <xf numFmtId="0" fontId="0" fillId="0" borderId="19" xfId="0" applyBorder="1"/>
    <xf numFmtId="0" fontId="0" fillId="0" borderId="36" xfId="0" applyBorder="1"/>
    <xf numFmtId="44" fontId="0" fillId="0" borderId="17" xfId="2" applyFont="1" applyBorder="1"/>
    <xf numFmtId="44" fontId="0" fillId="0" borderId="17" xfId="0" applyNumberFormat="1" applyBorder="1"/>
    <xf numFmtId="44" fontId="0" fillId="0" borderId="18" xfId="0" applyNumberFormat="1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44" fontId="0" fillId="0" borderId="18" xfId="2" applyFont="1" applyBorder="1"/>
    <xf numFmtId="0" fontId="25" fillId="5" borderId="19" xfId="0" applyFont="1" applyFill="1" applyBorder="1" applyAlignment="1">
      <alignment horizontal="left" vertical="center"/>
    </xf>
    <xf numFmtId="0" fontId="25" fillId="5" borderId="0" xfId="0" applyFont="1" applyFill="1" applyAlignment="1">
      <alignment horizontal="left" vertical="center"/>
    </xf>
    <xf numFmtId="0" fontId="0" fillId="5" borderId="0" xfId="0" applyFill="1"/>
    <xf numFmtId="0" fontId="0" fillId="5" borderId="36" xfId="0" applyFill="1" applyBorder="1"/>
    <xf numFmtId="0" fontId="0" fillId="5" borderId="19" xfId="0" applyFill="1" applyBorder="1"/>
    <xf numFmtId="49" fontId="24" fillId="5" borderId="19" xfId="1" applyNumberFormat="1" applyFont="1" applyFill="1" applyBorder="1" applyAlignment="1">
      <alignment horizontal="left" vertical="center"/>
    </xf>
    <xf numFmtId="49" fontId="24" fillId="5" borderId="0" xfId="1" applyNumberFormat="1" applyFont="1" applyFill="1" applyAlignment="1">
      <alignment horizontal="left" vertical="center"/>
    </xf>
    <xf numFmtId="0" fontId="31" fillId="8" borderId="1" xfId="0" applyFont="1" applyFill="1" applyBorder="1" applyAlignment="1">
      <alignment horizontal="left"/>
    </xf>
    <xf numFmtId="0" fontId="25" fillId="0" borderId="16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49" fontId="24" fillId="0" borderId="16" xfId="1" applyNumberFormat="1" applyFont="1" applyBorder="1" applyAlignment="1">
      <alignment horizontal="left" vertical="center"/>
    </xf>
    <xf numFmtId="49" fontId="24" fillId="0" borderId="17" xfId="1" applyNumberFormat="1" applyFont="1" applyBorder="1" applyAlignment="1">
      <alignment horizontal="left" vertical="center"/>
    </xf>
    <xf numFmtId="0" fontId="13" fillId="4" borderId="16" xfId="1" applyFont="1" applyFill="1" applyBorder="1" applyAlignment="1">
      <alignment horizontal="center" vertical="center" wrapText="1"/>
    </xf>
    <xf numFmtId="0" fontId="13" fillId="4" borderId="17" xfId="1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13" fillId="4" borderId="1" xfId="1" applyFont="1" applyFill="1" applyBorder="1" applyAlignment="1">
      <alignment horizontal="center" vertical="center" wrapText="1"/>
    </xf>
    <xf numFmtId="49" fontId="16" fillId="0" borderId="16" xfId="1" applyNumberFormat="1" applyFont="1" applyBorder="1" applyAlignment="1">
      <alignment horizontal="center" vertical="center" wrapText="1"/>
    </xf>
    <xf numFmtId="49" fontId="16" fillId="0" borderId="17" xfId="1" applyNumberFormat="1" applyFont="1" applyBorder="1" applyAlignment="1">
      <alignment horizontal="center" vertical="center" wrapText="1"/>
    </xf>
    <xf numFmtId="49" fontId="16" fillId="0" borderId="18" xfId="1" applyNumberFormat="1" applyFont="1" applyBorder="1" applyAlignment="1">
      <alignment horizontal="center" vertical="center" wrapText="1"/>
    </xf>
    <xf numFmtId="0" fontId="6" fillId="9" borderId="3" xfId="0" applyFont="1" applyFill="1" applyBorder="1" applyAlignment="1">
      <alignment horizontal="left" vertical="center"/>
    </xf>
    <xf numFmtId="0" fontId="6" fillId="9" borderId="29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29" xfId="0" applyFont="1" applyFill="1" applyBorder="1" applyAlignment="1">
      <alignment horizontal="left" vertical="center"/>
    </xf>
    <xf numFmtId="0" fontId="31" fillId="0" borderId="24" xfId="0" applyFont="1" applyBorder="1" applyAlignment="1">
      <alignment horizontal="left"/>
    </xf>
    <xf numFmtId="0" fontId="31" fillId="0" borderId="25" xfId="0" applyFont="1" applyBorder="1" applyAlignment="1">
      <alignment horizontal="left"/>
    </xf>
  </cellXfs>
  <cellStyles count="3">
    <cellStyle name="Měna" xfId="2" builtinId="4"/>
    <cellStyle name="Normální" xfId="0" builtinId="0"/>
    <cellStyle name="Normální 2" xfId="1" xr:uid="{53FCAD88-D25E-42C1-93A0-D358E2C0FD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DE78-D483-45DC-BF8F-C4AA7CA17092}">
  <dimension ref="B4:M20"/>
  <sheetViews>
    <sheetView tabSelected="1" workbookViewId="0">
      <selection activeCell="P29" sqref="P29"/>
    </sheetView>
  </sheetViews>
  <sheetFormatPr defaultRowHeight="15" x14ac:dyDescent="0.25"/>
  <cols>
    <col min="1" max="1" width="4.28515625" customWidth="1"/>
    <col min="11" max="11" width="23.7109375" customWidth="1"/>
    <col min="12" max="12" width="13.28515625" customWidth="1"/>
    <col min="13" max="13" width="20.5703125" customWidth="1"/>
  </cols>
  <sheetData>
    <row r="4" spans="2:13" ht="16.899999999999999" customHeight="1" x14ac:dyDescent="0.25">
      <c r="B4" s="226" t="s">
        <v>249</v>
      </c>
      <c r="C4" s="227"/>
      <c r="D4" s="227"/>
      <c r="E4" s="227"/>
      <c r="F4" s="227"/>
      <c r="G4" s="227"/>
      <c r="H4" s="227"/>
      <c r="I4" s="227"/>
      <c r="J4" s="227"/>
      <c r="K4" s="211" t="s">
        <v>128</v>
      </c>
      <c r="L4" s="211" t="s">
        <v>203</v>
      </c>
      <c r="M4" s="212" t="s">
        <v>133</v>
      </c>
    </row>
    <row r="5" spans="2:13" ht="6" customHeight="1" x14ac:dyDescent="0.25">
      <c r="B5" s="206"/>
      <c r="M5" s="207"/>
    </row>
    <row r="6" spans="2:13" x14ac:dyDescent="0.25">
      <c r="B6" s="222" t="s">
        <v>130</v>
      </c>
      <c r="C6" s="223"/>
      <c r="D6" s="223"/>
      <c r="E6" s="223"/>
      <c r="F6" s="223"/>
      <c r="G6" s="223"/>
      <c r="H6" s="223"/>
      <c r="I6" s="223"/>
      <c r="J6" s="223"/>
      <c r="K6" s="208">
        <f>'VV-podhledy'!G20</f>
        <v>0</v>
      </c>
      <c r="L6" s="209">
        <f>K6*0.21</f>
        <v>0</v>
      </c>
      <c r="M6" s="210">
        <f>K6+L6</f>
        <v>0</v>
      </c>
    </row>
    <row r="7" spans="2:13" ht="5.45" customHeight="1" x14ac:dyDescent="0.25">
      <c r="B7" s="214"/>
      <c r="C7" s="215"/>
      <c r="D7" s="215"/>
      <c r="E7" s="215"/>
      <c r="F7" s="215"/>
      <c r="G7" s="215"/>
      <c r="H7" s="215"/>
      <c r="I7" s="215"/>
      <c r="J7" s="215"/>
      <c r="K7" s="216"/>
      <c r="L7" s="216"/>
      <c r="M7" s="217"/>
    </row>
    <row r="8" spans="2:13" x14ac:dyDescent="0.25">
      <c r="B8" s="224" t="s">
        <v>131</v>
      </c>
      <c r="C8" s="225"/>
      <c r="D8" s="225"/>
      <c r="E8" s="225"/>
      <c r="F8" s="225"/>
      <c r="G8" s="225"/>
      <c r="H8" s="225"/>
      <c r="I8" s="225"/>
      <c r="J8" s="225"/>
      <c r="K8" s="208">
        <f>'VV-chlazení'!G60</f>
        <v>0</v>
      </c>
      <c r="L8" s="209">
        <f>K8*0.21</f>
        <v>0</v>
      </c>
      <c r="M8" s="210">
        <f>K8+L8</f>
        <v>0</v>
      </c>
    </row>
    <row r="9" spans="2:13" ht="5.45" customHeight="1" x14ac:dyDescent="0.25">
      <c r="B9" s="219"/>
      <c r="C9" s="220"/>
      <c r="D9" s="220"/>
      <c r="E9" s="220"/>
      <c r="F9" s="220"/>
      <c r="G9" s="220"/>
      <c r="H9" s="220"/>
      <c r="I9" s="220"/>
      <c r="J9" s="220"/>
      <c r="K9" s="216"/>
      <c r="L9" s="216"/>
      <c r="M9" s="217"/>
    </row>
    <row r="10" spans="2:13" x14ac:dyDescent="0.25">
      <c r="B10" s="224" t="s">
        <v>132</v>
      </c>
      <c r="C10" s="225"/>
      <c r="D10" s="225"/>
      <c r="E10" s="225"/>
      <c r="F10" s="225"/>
      <c r="G10" s="225"/>
      <c r="H10" s="225"/>
      <c r="I10" s="225"/>
      <c r="J10" s="225"/>
      <c r="K10" s="208">
        <f>'VV-elektro podhledy, chlazení'!I38</f>
        <v>0</v>
      </c>
      <c r="L10" s="209">
        <f>K10*0.21</f>
        <v>0</v>
      </c>
      <c r="M10" s="210">
        <f>K10+L10</f>
        <v>0</v>
      </c>
    </row>
    <row r="11" spans="2:13" ht="5.45" customHeight="1" x14ac:dyDescent="0.25">
      <c r="B11" s="218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7"/>
    </row>
    <row r="12" spans="2:13" x14ac:dyDescent="0.25">
      <c r="B12" s="222" t="s">
        <v>205</v>
      </c>
      <c r="C12" s="223"/>
      <c r="D12" s="223"/>
      <c r="E12" s="223"/>
      <c r="F12" s="223"/>
      <c r="G12" s="223"/>
      <c r="H12" s="223"/>
      <c r="I12" s="223"/>
      <c r="J12" s="223"/>
      <c r="K12" s="208">
        <f>'VV-sanace 1.PP'!G90</f>
        <v>0</v>
      </c>
      <c r="L12" s="208">
        <f>K12*0.21</f>
        <v>0</v>
      </c>
      <c r="M12" s="213">
        <f>K12+L12</f>
        <v>0</v>
      </c>
    </row>
    <row r="13" spans="2:13" ht="4.9000000000000004" customHeight="1" x14ac:dyDescent="0.25">
      <c r="B13" s="206"/>
      <c r="M13" s="207"/>
    </row>
    <row r="14" spans="2:13" x14ac:dyDescent="0.25">
      <c r="B14" s="224" t="s">
        <v>253</v>
      </c>
      <c r="C14" s="225"/>
      <c r="D14" s="225"/>
      <c r="E14" s="225"/>
      <c r="F14" s="225"/>
      <c r="G14" s="225"/>
      <c r="H14" s="225"/>
      <c r="I14" s="225"/>
      <c r="J14" s="225"/>
      <c r="K14" s="208">
        <f>'VV-elektroinstalace ZŠ'!I72</f>
        <v>0</v>
      </c>
      <c r="L14" s="208">
        <f>K14*0.21</f>
        <v>0</v>
      </c>
      <c r="M14" s="213">
        <f>K14+L14</f>
        <v>0</v>
      </c>
    </row>
    <row r="15" spans="2:13" ht="5.45" customHeight="1" x14ac:dyDescent="0.25">
      <c r="B15" s="218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7"/>
    </row>
    <row r="16" spans="2:13" x14ac:dyDescent="0.25">
      <c r="B16" s="228" t="s">
        <v>352</v>
      </c>
      <c r="C16" s="229"/>
      <c r="D16" s="229"/>
      <c r="E16" s="229"/>
      <c r="F16" s="229"/>
      <c r="G16" s="229"/>
      <c r="H16" s="229"/>
      <c r="I16" s="229"/>
      <c r="J16" s="229"/>
      <c r="K16" s="208">
        <f>'VV-ZTI vodovod budova B'!K59</f>
        <v>0</v>
      </c>
      <c r="L16" s="208">
        <f>K16*0.21</f>
        <v>0</v>
      </c>
      <c r="M16" s="213">
        <f>K16+L16</f>
        <v>0</v>
      </c>
    </row>
    <row r="17" spans="2:13" ht="5.45" customHeight="1" x14ac:dyDescent="0.25">
      <c r="B17" s="218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7"/>
    </row>
    <row r="18" spans="2:13" x14ac:dyDescent="0.25">
      <c r="B18" s="228" t="s">
        <v>380</v>
      </c>
      <c r="C18" s="229"/>
      <c r="D18" s="229"/>
      <c r="E18" s="229"/>
      <c r="F18" s="229"/>
      <c r="G18" s="229"/>
      <c r="H18" s="229"/>
      <c r="I18" s="229"/>
      <c r="J18" s="229"/>
      <c r="K18" s="209">
        <f>'VV-ZTI kanalizace budova B'!K47</f>
        <v>0</v>
      </c>
      <c r="L18" s="209">
        <f>K18*0.21</f>
        <v>0</v>
      </c>
      <c r="M18" s="210">
        <f>K18+L18</f>
        <v>0</v>
      </c>
    </row>
    <row r="19" spans="2:13" x14ac:dyDescent="0.25">
      <c r="B19" s="218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</row>
    <row r="20" spans="2:13" ht="15.75" x14ac:dyDescent="0.25">
      <c r="B20" s="221" t="s">
        <v>381</v>
      </c>
      <c r="C20" s="221"/>
      <c r="D20" s="221"/>
      <c r="E20" s="221"/>
      <c r="F20" s="221"/>
      <c r="G20" s="221"/>
      <c r="H20" s="221"/>
      <c r="I20" s="221"/>
      <c r="J20" s="221"/>
      <c r="K20" s="205">
        <f>SUM(K6:K19)</f>
        <v>0</v>
      </c>
      <c r="L20" s="205">
        <f>SUM(L6:L19)</f>
        <v>0</v>
      </c>
      <c r="M20" s="205">
        <f>SUM(M6:M19)</f>
        <v>0</v>
      </c>
    </row>
  </sheetData>
  <sheetProtection algorithmName="SHA-512" hashValue="mQBm3w3h796viyCp9AObKCZ2RXBdnnO8tmcrm8rKBCxX9jAbIzO8HXBVBq5Ey9EnzwFPgZ2Wlxt0U9h3RzbvFQ==" saltValue="pAlgBGCK3gRcI/KT7wO8Vw==" spinCount="100000" sheet="1" objects="1" scenarios="1"/>
  <mergeCells count="9">
    <mergeCell ref="B20:J20"/>
    <mergeCell ref="B6:J6"/>
    <mergeCell ref="B8:J8"/>
    <mergeCell ref="B10:J10"/>
    <mergeCell ref="B4:J4"/>
    <mergeCell ref="B14:J14"/>
    <mergeCell ref="B12:J12"/>
    <mergeCell ref="B16:J16"/>
    <mergeCell ref="B18:J1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B963-5F0E-4631-9E34-DE453234A841}">
  <dimension ref="A1:I21"/>
  <sheetViews>
    <sheetView workbookViewId="0">
      <selection activeCell="C7" sqref="C7"/>
    </sheetView>
  </sheetViews>
  <sheetFormatPr defaultRowHeight="15" x14ac:dyDescent="0.25"/>
  <cols>
    <col min="1" max="2" width="4.7109375" style="1" customWidth="1"/>
    <col min="3" max="3" width="78.42578125" style="2" customWidth="1"/>
    <col min="4" max="4" width="7.140625" style="1" customWidth="1"/>
    <col min="5" max="5" width="12" style="1" customWidth="1"/>
    <col min="6" max="6" width="13.7109375" style="1" customWidth="1"/>
    <col min="7" max="7" width="19.5703125" style="1" customWidth="1"/>
  </cols>
  <sheetData>
    <row r="1" spans="1:9" ht="16.899999999999999" customHeight="1" x14ac:dyDescent="0.25">
      <c r="A1" s="230" t="s">
        <v>249</v>
      </c>
      <c r="B1" s="230"/>
      <c r="C1" s="230"/>
      <c r="D1" s="230"/>
      <c r="E1" s="230"/>
      <c r="F1" s="230"/>
      <c r="G1" s="230"/>
      <c r="H1" s="116"/>
      <c r="I1" s="116"/>
    </row>
    <row r="2" spans="1:9" ht="16.899999999999999" customHeight="1" x14ac:dyDescent="0.25">
      <c r="A2" s="230" t="s">
        <v>124</v>
      </c>
      <c r="B2" s="230"/>
      <c r="C2" s="230"/>
      <c r="D2" s="230"/>
      <c r="E2" s="230"/>
      <c r="F2" s="230"/>
      <c r="G2" s="230"/>
    </row>
    <row r="4" spans="1:9" ht="31.5" x14ac:dyDescent="0.25">
      <c r="A4" s="73" t="s">
        <v>0</v>
      </c>
      <c r="B4" s="73" t="s">
        <v>1</v>
      </c>
      <c r="C4" s="73" t="s">
        <v>2</v>
      </c>
      <c r="D4" s="73" t="s">
        <v>3</v>
      </c>
      <c r="E4" s="73" t="s">
        <v>4</v>
      </c>
      <c r="F4" s="74" t="s">
        <v>5</v>
      </c>
      <c r="G4" s="75" t="s">
        <v>6</v>
      </c>
    </row>
    <row r="5" spans="1:9" ht="30" x14ac:dyDescent="0.25">
      <c r="A5" s="3">
        <v>1</v>
      </c>
      <c r="B5" s="3" t="s">
        <v>7</v>
      </c>
      <c r="C5" s="4" t="s">
        <v>8</v>
      </c>
      <c r="D5" s="3" t="s">
        <v>9</v>
      </c>
      <c r="E5" s="3">
        <f>63.6+56.6+56</f>
        <v>176.2</v>
      </c>
      <c r="F5" s="71">
        <v>0</v>
      </c>
      <c r="G5" s="5">
        <f>E5*F5</f>
        <v>0</v>
      </c>
    </row>
    <row r="6" spans="1:9" ht="30" x14ac:dyDescent="0.25">
      <c r="A6" s="3">
        <v>2</v>
      </c>
      <c r="B6" s="3" t="s">
        <v>10</v>
      </c>
      <c r="C6" s="4" t="s">
        <v>11</v>
      </c>
      <c r="D6" s="3" t="s">
        <v>9</v>
      </c>
      <c r="E6" s="3">
        <v>102.6</v>
      </c>
      <c r="F6" s="71">
        <v>0</v>
      </c>
      <c r="G6" s="5">
        <f t="shared" ref="G6:G18" si="0">E6*F6</f>
        <v>0</v>
      </c>
    </row>
    <row r="7" spans="1:9" ht="30" x14ac:dyDescent="0.25">
      <c r="A7" s="3">
        <v>3</v>
      </c>
      <c r="B7" s="3" t="s">
        <v>10</v>
      </c>
      <c r="C7" s="4" t="s">
        <v>12</v>
      </c>
      <c r="D7" s="3" t="s">
        <v>9</v>
      </c>
      <c r="E7" s="3">
        <v>65.88</v>
      </c>
      <c r="F7" s="71">
        <v>0</v>
      </c>
      <c r="G7" s="5">
        <f t="shared" si="0"/>
        <v>0</v>
      </c>
    </row>
    <row r="8" spans="1:9" ht="30" x14ac:dyDescent="0.25">
      <c r="A8" s="3">
        <v>4</v>
      </c>
      <c r="B8" s="3" t="s">
        <v>7</v>
      </c>
      <c r="C8" s="4" t="s">
        <v>13</v>
      </c>
      <c r="D8" s="3" t="s">
        <v>9</v>
      </c>
      <c r="E8" s="3">
        <v>23.4</v>
      </c>
      <c r="F8" s="71">
        <v>0</v>
      </c>
      <c r="G8" s="5">
        <f t="shared" si="0"/>
        <v>0</v>
      </c>
    </row>
    <row r="9" spans="1:9" x14ac:dyDescent="0.25">
      <c r="A9" s="3">
        <v>5</v>
      </c>
      <c r="B9" s="3" t="s">
        <v>7</v>
      </c>
      <c r="C9" s="6" t="s">
        <v>14</v>
      </c>
      <c r="D9" s="3" t="s">
        <v>9</v>
      </c>
      <c r="E9" s="3">
        <f>7.09*4+6.34*3.62+6.26*3.62</f>
        <v>73.972000000000008</v>
      </c>
      <c r="F9" s="71">
        <v>0</v>
      </c>
      <c r="G9" s="5">
        <f t="shared" si="0"/>
        <v>0</v>
      </c>
    </row>
    <row r="10" spans="1:9" x14ac:dyDescent="0.25">
      <c r="A10" s="3">
        <v>6</v>
      </c>
      <c r="B10" s="3" t="s">
        <v>10</v>
      </c>
      <c r="C10" s="6" t="s">
        <v>15</v>
      </c>
      <c r="D10" s="3" t="s">
        <v>9</v>
      </c>
      <c r="E10" s="3">
        <f>E9-E11</f>
        <v>38.530000000000008</v>
      </c>
      <c r="F10" s="71">
        <v>0</v>
      </c>
      <c r="G10" s="5">
        <f t="shared" si="0"/>
        <v>0</v>
      </c>
    </row>
    <row r="11" spans="1:9" ht="30" x14ac:dyDescent="0.25">
      <c r="A11" s="3">
        <v>7</v>
      </c>
      <c r="B11" s="3" t="s">
        <v>10</v>
      </c>
      <c r="C11" s="4" t="s">
        <v>16</v>
      </c>
      <c r="D11" s="3" t="s">
        <v>9</v>
      </c>
      <c r="E11" s="3">
        <f>7.09*1.8+6.34*1.8+6.26*1.8</f>
        <v>35.442</v>
      </c>
      <c r="F11" s="71">
        <v>0</v>
      </c>
      <c r="G11" s="5">
        <f t="shared" si="0"/>
        <v>0</v>
      </c>
    </row>
    <row r="12" spans="1:9" ht="30" x14ac:dyDescent="0.25">
      <c r="A12" s="3">
        <v>8</v>
      </c>
      <c r="B12" s="3" t="s">
        <v>7</v>
      </c>
      <c r="C12" s="4" t="s">
        <v>17</v>
      </c>
      <c r="D12" s="3" t="s">
        <v>9</v>
      </c>
      <c r="E12" s="3">
        <f>E9</f>
        <v>73.972000000000008</v>
      </c>
      <c r="F12" s="71">
        <v>0</v>
      </c>
      <c r="G12" s="5">
        <f t="shared" si="0"/>
        <v>0</v>
      </c>
    </row>
    <row r="13" spans="1:9" x14ac:dyDescent="0.25">
      <c r="A13" s="3">
        <v>9</v>
      </c>
      <c r="B13" s="3" t="s">
        <v>18</v>
      </c>
      <c r="C13" s="6" t="s">
        <v>19</v>
      </c>
      <c r="D13" s="3" t="s">
        <v>20</v>
      </c>
      <c r="E13" s="3">
        <v>1</v>
      </c>
      <c r="F13" s="71">
        <v>0</v>
      </c>
      <c r="G13" s="5">
        <f t="shared" si="0"/>
        <v>0</v>
      </c>
    </row>
    <row r="14" spans="1:9" x14ac:dyDescent="0.25">
      <c r="A14" s="3">
        <v>10</v>
      </c>
      <c r="B14" s="3" t="s">
        <v>7</v>
      </c>
      <c r="C14" s="6" t="s">
        <v>21</v>
      </c>
      <c r="D14" s="3" t="s">
        <v>20</v>
      </c>
      <c r="E14" s="3">
        <v>1</v>
      </c>
      <c r="F14" s="71">
        <v>0</v>
      </c>
      <c r="G14" s="5">
        <f t="shared" si="0"/>
        <v>0</v>
      </c>
    </row>
    <row r="15" spans="1:9" x14ac:dyDescent="0.25">
      <c r="A15" s="3">
        <v>11</v>
      </c>
      <c r="B15" s="3" t="s">
        <v>7</v>
      </c>
      <c r="C15" s="6" t="s">
        <v>22</v>
      </c>
      <c r="D15" s="3" t="s">
        <v>20</v>
      </c>
      <c r="E15" s="3">
        <v>1</v>
      </c>
      <c r="F15" s="71">
        <v>0</v>
      </c>
      <c r="G15" s="5">
        <f t="shared" si="0"/>
        <v>0</v>
      </c>
    </row>
    <row r="16" spans="1:9" x14ac:dyDescent="0.25">
      <c r="A16" s="3">
        <v>12</v>
      </c>
      <c r="B16" s="3" t="s">
        <v>7</v>
      </c>
      <c r="C16" s="6" t="s">
        <v>23</v>
      </c>
      <c r="D16" s="3" t="s">
        <v>20</v>
      </c>
      <c r="E16" s="3">
        <v>1</v>
      </c>
      <c r="F16" s="71">
        <v>0</v>
      </c>
      <c r="G16" s="5">
        <f t="shared" si="0"/>
        <v>0</v>
      </c>
    </row>
    <row r="17" spans="1:7" x14ac:dyDescent="0.25">
      <c r="A17" s="3">
        <v>13</v>
      </c>
      <c r="B17" s="3" t="s">
        <v>7</v>
      </c>
      <c r="C17" s="6" t="s">
        <v>24</v>
      </c>
      <c r="D17" s="3" t="s">
        <v>20</v>
      </c>
      <c r="E17" s="3">
        <v>1</v>
      </c>
      <c r="F17" s="71">
        <v>0</v>
      </c>
      <c r="G17" s="5">
        <f t="shared" si="0"/>
        <v>0</v>
      </c>
    </row>
    <row r="18" spans="1:7" x14ac:dyDescent="0.25">
      <c r="A18" s="3">
        <v>14</v>
      </c>
      <c r="B18" s="3" t="s">
        <v>7</v>
      </c>
      <c r="C18" s="6" t="s">
        <v>25</v>
      </c>
      <c r="D18" s="3" t="s">
        <v>20</v>
      </c>
      <c r="E18" s="3">
        <v>1</v>
      </c>
      <c r="F18" s="71">
        <v>0</v>
      </c>
      <c r="G18" s="5">
        <f t="shared" si="0"/>
        <v>0</v>
      </c>
    </row>
    <row r="19" spans="1:7" ht="15.75" thickBot="1" x14ac:dyDescent="0.3">
      <c r="G19" s="7"/>
    </row>
    <row r="20" spans="1:7" ht="16.5" thickBot="1" x14ac:dyDescent="0.3">
      <c r="C20" s="189" t="s">
        <v>354</v>
      </c>
      <c r="D20" s="72"/>
      <c r="E20" s="96"/>
      <c r="F20" s="97"/>
      <c r="G20" s="190">
        <f>SUM(G5:G18)</f>
        <v>0</v>
      </c>
    </row>
    <row r="21" spans="1:7" ht="18.75" x14ac:dyDescent="0.25">
      <c r="A21" s="8"/>
    </row>
  </sheetData>
  <sheetProtection algorithmName="SHA-512" hashValue="ygyEJ7NY7LMhvDA4hCGHsYBxz5XlYdrI4Qj+caEez1A+3X9ucl+y+mLCQI56aCQHMmG4D5/YRJ6IiEEKYkm2JA==" saltValue="Y+qEqFTqdMUeFpwM21TcaQ==" spinCount="100000" sheet="1" objects="1" scenarios="1"/>
  <protectedRanges>
    <protectedRange sqref="F5:F18" name="Oblast1"/>
  </protectedRanges>
  <mergeCells count="2">
    <mergeCell ref="A1:G1"/>
    <mergeCell ref="A2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AC263-3AE3-485C-B96B-D32E37C966E2}">
  <dimension ref="A1:DA60"/>
  <sheetViews>
    <sheetView topLeftCell="A31" workbookViewId="0">
      <selection activeCell="C54" sqref="C54"/>
    </sheetView>
  </sheetViews>
  <sheetFormatPr defaultRowHeight="15" x14ac:dyDescent="0.25"/>
  <cols>
    <col min="1" max="1" width="6.140625" customWidth="1"/>
    <col min="2" max="2" width="3.28515625" style="70" bestFit="1" customWidth="1"/>
    <col min="3" max="3" width="71.42578125" customWidth="1"/>
    <col min="4" max="4" width="7.28515625" customWidth="1"/>
    <col min="5" max="5" width="9.28515625" bestFit="1" customWidth="1"/>
    <col min="6" max="6" width="11.85546875" customWidth="1"/>
    <col min="7" max="7" width="17.28515625" customWidth="1"/>
    <col min="8" max="105" width="8.85546875"/>
  </cols>
  <sheetData>
    <row r="1" spans="1:7" s="53" customFormat="1" ht="16.5" x14ac:dyDescent="0.25">
      <c r="A1" s="230" t="s">
        <v>249</v>
      </c>
      <c r="B1" s="230"/>
      <c r="C1" s="230"/>
      <c r="D1" s="230"/>
      <c r="E1" s="230"/>
      <c r="F1" s="230"/>
      <c r="G1" s="230"/>
    </row>
    <row r="2" spans="1:7" s="53" customFormat="1" ht="16.5" x14ac:dyDescent="0.25">
      <c r="A2" s="230" t="s">
        <v>250</v>
      </c>
      <c r="B2" s="230"/>
      <c r="C2" s="230"/>
      <c r="D2" s="230"/>
      <c r="E2" s="230"/>
      <c r="F2" s="230"/>
      <c r="G2" s="230"/>
    </row>
    <row r="3" spans="1:7" s="91" customFormat="1" ht="12.75" x14ac:dyDescent="0.25">
      <c r="A3" s="88"/>
      <c r="B3" s="89"/>
      <c r="C3" s="89"/>
      <c r="D3" s="89"/>
      <c r="E3" s="89"/>
      <c r="F3" s="89"/>
      <c r="G3" s="90"/>
    </row>
    <row r="4" spans="1:7" s="53" customFormat="1" ht="33" customHeight="1" x14ac:dyDescent="0.25">
      <c r="A4" s="49" t="s">
        <v>65</v>
      </c>
      <c r="B4" s="50"/>
      <c r="C4" s="51" t="s">
        <v>2</v>
      </c>
      <c r="D4" s="51" t="s">
        <v>3</v>
      </c>
      <c r="E4" s="51" t="s">
        <v>66</v>
      </c>
      <c r="F4" s="76" t="s">
        <v>67</v>
      </c>
      <c r="G4" s="52" t="s">
        <v>68</v>
      </c>
    </row>
    <row r="5" spans="1:7" s="53" customFormat="1" ht="7.5" customHeight="1" x14ac:dyDescent="0.25">
      <c r="A5" s="231"/>
      <c r="B5" s="232"/>
      <c r="C5" s="232"/>
      <c r="D5" s="232"/>
      <c r="E5" s="232"/>
      <c r="F5" s="232"/>
      <c r="G5" s="233"/>
    </row>
    <row r="6" spans="1:7" s="53" customFormat="1" x14ac:dyDescent="0.25">
      <c r="A6" s="54">
        <v>1</v>
      </c>
      <c r="B6" s="55"/>
      <c r="C6" s="56" t="s">
        <v>70</v>
      </c>
      <c r="D6" s="57"/>
      <c r="E6" s="58"/>
      <c r="F6" s="59"/>
      <c r="G6" s="60">
        <f>SUM(G7:G32)</f>
        <v>0</v>
      </c>
    </row>
    <row r="7" spans="1:7" s="53" customFormat="1" ht="38.450000000000003" customHeight="1" x14ac:dyDescent="0.25">
      <c r="A7" s="61">
        <v>1</v>
      </c>
      <c r="B7" s="62" t="s">
        <v>71</v>
      </c>
      <c r="C7" s="63" t="s">
        <v>72</v>
      </c>
      <c r="D7" s="64" t="s">
        <v>44</v>
      </c>
      <c r="E7" s="65">
        <v>1</v>
      </c>
      <c r="F7" s="77">
        <v>0</v>
      </c>
      <c r="G7" s="66">
        <f t="shared" ref="G7:G32" si="0">PRODUCT(F7,E7)</f>
        <v>0</v>
      </c>
    </row>
    <row r="8" spans="1:7" s="53" customFormat="1" ht="31.9" customHeight="1" x14ac:dyDescent="0.25">
      <c r="A8" s="61">
        <v>2</v>
      </c>
      <c r="B8" s="62"/>
      <c r="C8" s="63" t="s">
        <v>73</v>
      </c>
      <c r="D8" s="64" t="s">
        <v>44</v>
      </c>
      <c r="E8" s="65">
        <v>1</v>
      </c>
      <c r="F8" s="77">
        <v>0</v>
      </c>
      <c r="G8" s="66">
        <f t="shared" si="0"/>
        <v>0</v>
      </c>
    </row>
    <row r="9" spans="1:7" s="53" customFormat="1" ht="21.6" customHeight="1" x14ac:dyDescent="0.25">
      <c r="A9" s="61">
        <v>3</v>
      </c>
      <c r="B9" s="62"/>
      <c r="C9" s="63" t="s">
        <v>74</v>
      </c>
      <c r="D9" s="64" t="s">
        <v>44</v>
      </c>
      <c r="E9" s="65">
        <v>1</v>
      </c>
      <c r="F9" s="77">
        <v>0</v>
      </c>
      <c r="G9" s="66">
        <f t="shared" si="0"/>
        <v>0</v>
      </c>
    </row>
    <row r="10" spans="1:7" s="53" customFormat="1" ht="31.15" customHeight="1" x14ac:dyDescent="0.25">
      <c r="A10" s="61">
        <v>4</v>
      </c>
      <c r="B10" s="62"/>
      <c r="C10" s="63" t="s">
        <v>75</v>
      </c>
      <c r="D10" s="64" t="s">
        <v>44</v>
      </c>
      <c r="E10" s="65">
        <v>2</v>
      </c>
      <c r="F10" s="77">
        <v>0</v>
      </c>
      <c r="G10" s="66">
        <f t="shared" si="0"/>
        <v>0</v>
      </c>
    </row>
    <row r="11" spans="1:7" s="53" customFormat="1" ht="24.6" customHeight="1" x14ac:dyDescent="0.25">
      <c r="A11" s="61">
        <v>5</v>
      </c>
      <c r="B11" s="62"/>
      <c r="C11" s="63" t="s">
        <v>76</v>
      </c>
      <c r="D11" s="64" t="s">
        <v>44</v>
      </c>
      <c r="E11" s="65">
        <v>4</v>
      </c>
      <c r="F11" s="77">
        <v>0</v>
      </c>
      <c r="G11" s="66">
        <f t="shared" si="0"/>
        <v>0</v>
      </c>
    </row>
    <row r="12" spans="1:7" s="53" customFormat="1" ht="24" customHeight="1" x14ac:dyDescent="0.25">
      <c r="A12" s="61">
        <v>6</v>
      </c>
      <c r="B12" s="62"/>
      <c r="C12" s="63" t="s">
        <v>77</v>
      </c>
      <c r="D12" s="64" t="s">
        <v>44</v>
      </c>
      <c r="E12" s="65">
        <v>3</v>
      </c>
      <c r="F12" s="77">
        <v>0</v>
      </c>
      <c r="G12" s="66">
        <f t="shared" si="0"/>
        <v>0</v>
      </c>
    </row>
    <row r="13" spans="1:7" s="53" customFormat="1" ht="24" customHeight="1" x14ac:dyDescent="0.25">
      <c r="A13" s="61">
        <v>7</v>
      </c>
      <c r="B13" s="62"/>
      <c r="C13" s="63" t="s">
        <v>78</v>
      </c>
      <c r="D13" s="64" t="s">
        <v>44</v>
      </c>
      <c r="E13" s="65">
        <v>2</v>
      </c>
      <c r="F13" s="77">
        <v>0</v>
      </c>
      <c r="G13" s="66">
        <f t="shared" si="0"/>
        <v>0</v>
      </c>
    </row>
    <row r="14" spans="1:7" s="53" customFormat="1" ht="19.149999999999999" customHeight="1" x14ac:dyDescent="0.25">
      <c r="A14" s="61">
        <v>8</v>
      </c>
      <c r="B14" s="62"/>
      <c r="C14" s="63" t="s">
        <v>79</v>
      </c>
      <c r="D14" s="64" t="s">
        <v>44</v>
      </c>
      <c r="E14" s="65">
        <v>2</v>
      </c>
      <c r="F14" s="77">
        <v>0</v>
      </c>
      <c r="G14" s="66">
        <f t="shared" si="0"/>
        <v>0</v>
      </c>
    </row>
    <row r="15" spans="1:7" s="53" customFormat="1" ht="19.149999999999999" customHeight="1" x14ac:dyDescent="0.25">
      <c r="A15" s="61">
        <v>9</v>
      </c>
      <c r="B15" s="62"/>
      <c r="C15" s="63" t="s">
        <v>80</v>
      </c>
      <c r="D15" s="64" t="s">
        <v>44</v>
      </c>
      <c r="E15" s="65">
        <v>2</v>
      </c>
      <c r="F15" s="77">
        <v>0</v>
      </c>
      <c r="G15" s="66">
        <f t="shared" si="0"/>
        <v>0</v>
      </c>
    </row>
    <row r="16" spans="1:7" s="53" customFormat="1" ht="19.149999999999999" customHeight="1" x14ac:dyDescent="0.25">
      <c r="A16" s="61">
        <v>10</v>
      </c>
      <c r="B16" s="62"/>
      <c r="C16" s="63" t="s">
        <v>81</v>
      </c>
      <c r="D16" s="64" t="s">
        <v>44</v>
      </c>
      <c r="E16" s="65">
        <v>6</v>
      </c>
      <c r="F16" s="77">
        <v>0</v>
      </c>
      <c r="G16" s="66">
        <f t="shared" si="0"/>
        <v>0</v>
      </c>
    </row>
    <row r="17" spans="1:105" s="53" customFormat="1" ht="19.149999999999999" customHeight="1" x14ac:dyDescent="0.25">
      <c r="A17" s="61">
        <v>11</v>
      </c>
      <c r="B17" s="62"/>
      <c r="C17" s="63" t="s">
        <v>82</v>
      </c>
      <c r="D17" s="64" t="s">
        <v>44</v>
      </c>
      <c r="E17" s="65">
        <v>12</v>
      </c>
      <c r="F17" s="77">
        <v>0</v>
      </c>
      <c r="G17" s="66">
        <f t="shared" si="0"/>
        <v>0</v>
      </c>
    </row>
    <row r="18" spans="1:105" s="53" customFormat="1" ht="17.45" customHeight="1" x14ac:dyDescent="0.25">
      <c r="A18" s="61">
        <v>12</v>
      </c>
      <c r="B18" s="62"/>
      <c r="C18" s="63" t="s">
        <v>83</v>
      </c>
      <c r="D18" s="64" t="s">
        <v>84</v>
      </c>
      <c r="E18" s="65">
        <v>38</v>
      </c>
      <c r="F18" s="77">
        <v>0</v>
      </c>
      <c r="G18" s="66">
        <f t="shared" si="0"/>
        <v>0</v>
      </c>
    </row>
    <row r="19" spans="1:105" s="53" customFormat="1" ht="18" customHeight="1" x14ac:dyDescent="0.25">
      <c r="A19" s="61">
        <v>13</v>
      </c>
      <c r="B19" s="62"/>
      <c r="C19" s="63" t="s">
        <v>85</v>
      </c>
      <c r="D19" s="64" t="s">
        <v>84</v>
      </c>
      <c r="E19" s="65">
        <v>58</v>
      </c>
      <c r="F19" s="77">
        <v>0</v>
      </c>
      <c r="G19" s="66">
        <f t="shared" si="0"/>
        <v>0</v>
      </c>
    </row>
    <row r="20" spans="1:105" s="53" customFormat="1" ht="18" customHeight="1" x14ac:dyDescent="0.25">
      <c r="A20" s="61">
        <v>14</v>
      </c>
      <c r="B20" s="62"/>
      <c r="C20" s="63" t="s">
        <v>86</v>
      </c>
      <c r="D20" s="64" t="s">
        <v>84</v>
      </c>
      <c r="E20" s="65">
        <v>36</v>
      </c>
      <c r="F20" s="77">
        <v>0</v>
      </c>
      <c r="G20" s="66">
        <f t="shared" si="0"/>
        <v>0</v>
      </c>
    </row>
    <row r="21" spans="1:105" s="53" customFormat="1" ht="18" customHeight="1" x14ac:dyDescent="0.25">
      <c r="A21" s="61">
        <v>15</v>
      </c>
      <c r="B21" s="62"/>
      <c r="C21" s="63" t="s">
        <v>87</v>
      </c>
      <c r="D21" s="64" t="s">
        <v>84</v>
      </c>
      <c r="E21" s="65">
        <v>42</v>
      </c>
      <c r="F21" s="77">
        <v>0</v>
      </c>
      <c r="G21" s="66">
        <f t="shared" si="0"/>
        <v>0</v>
      </c>
    </row>
    <row r="22" spans="1:105" s="53" customFormat="1" ht="18" customHeight="1" x14ac:dyDescent="0.25">
      <c r="A22" s="61">
        <v>16</v>
      </c>
      <c r="B22" s="62"/>
      <c r="C22" s="63" t="s">
        <v>88</v>
      </c>
      <c r="D22" s="64" t="s">
        <v>84</v>
      </c>
      <c r="E22" s="65">
        <v>2</v>
      </c>
      <c r="F22" s="77">
        <v>0</v>
      </c>
      <c r="G22" s="66">
        <f t="shared" si="0"/>
        <v>0</v>
      </c>
    </row>
    <row r="23" spans="1:105" s="53" customFormat="1" ht="18" customHeight="1" x14ac:dyDescent="0.25">
      <c r="A23" s="61">
        <v>17</v>
      </c>
      <c r="B23" s="62"/>
      <c r="C23" s="63" t="s">
        <v>89</v>
      </c>
      <c r="D23" s="64" t="s">
        <v>84</v>
      </c>
      <c r="E23" s="65">
        <v>6</v>
      </c>
      <c r="F23" s="77">
        <v>0</v>
      </c>
      <c r="G23" s="66">
        <f t="shared" si="0"/>
        <v>0</v>
      </c>
    </row>
    <row r="24" spans="1:105" s="53" customFormat="1" ht="18" customHeight="1" x14ac:dyDescent="0.25">
      <c r="A24" s="61">
        <v>18</v>
      </c>
      <c r="B24" s="62"/>
      <c r="C24" s="63" t="s">
        <v>90</v>
      </c>
      <c r="D24" s="64" t="s">
        <v>84</v>
      </c>
      <c r="E24" s="65">
        <v>14</v>
      </c>
      <c r="F24" s="77">
        <v>0</v>
      </c>
      <c r="G24" s="66">
        <f t="shared" si="0"/>
        <v>0</v>
      </c>
    </row>
    <row r="25" spans="1:105" s="53" customFormat="1" ht="21" customHeight="1" x14ac:dyDescent="0.25">
      <c r="A25" s="61">
        <v>19</v>
      </c>
      <c r="B25" s="62"/>
      <c r="C25" s="63" t="s">
        <v>91</v>
      </c>
      <c r="D25" s="64" t="s">
        <v>38</v>
      </c>
      <c r="E25" s="65">
        <v>196</v>
      </c>
      <c r="F25" s="77">
        <v>0</v>
      </c>
      <c r="G25" s="66">
        <f t="shared" si="0"/>
        <v>0</v>
      </c>
    </row>
    <row r="26" spans="1:105" s="53" customFormat="1" ht="14.45" customHeight="1" x14ac:dyDescent="0.25">
      <c r="A26" s="61">
        <v>20</v>
      </c>
      <c r="B26" s="62"/>
      <c r="C26" s="63" t="s">
        <v>92</v>
      </c>
      <c r="D26" s="64" t="s">
        <v>38</v>
      </c>
      <c r="E26" s="65">
        <v>6</v>
      </c>
      <c r="F26" s="77">
        <v>0</v>
      </c>
      <c r="G26" s="66">
        <f t="shared" si="0"/>
        <v>0</v>
      </c>
    </row>
    <row r="27" spans="1:105" s="67" customFormat="1" x14ac:dyDescent="0.25">
      <c r="A27" s="61">
        <v>21</v>
      </c>
      <c r="B27" s="62"/>
      <c r="C27" s="63" t="s">
        <v>93</v>
      </c>
      <c r="D27" s="64" t="s">
        <v>38</v>
      </c>
      <c r="E27" s="65">
        <v>196</v>
      </c>
      <c r="F27" s="77">
        <v>0</v>
      </c>
      <c r="G27" s="66">
        <f t="shared" si="0"/>
        <v>0</v>
      </c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</row>
    <row r="28" spans="1:105" s="67" customFormat="1" x14ac:dyDescent="0.25">
      <c r="A28" s="61">
        <v>22</v>
      </c>
      <c r="B28" s="62"/>
      <c r="C28" s="63" t="s">
        <v>94</v>
      </c>
      <c r="D28" s="64" t="s">
        <v>44</v>
      </c>
      <c r="E28" s="65">
        <v>10</v>
      </c>
      <c r="F28" s="77">
        <v>0</v>
      </c>
      <c r="G28" s="66">
        <f t="shared" si="0"/>
        <v>0</v>
      </c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</row>
    <row r="29" spans="1:105" s="67" customFormat="1" x14ac:dyDescent="0.25">
      <c r="A29" s="61">
        <v>23</v>
      </c>
      <c r="B29" s="62"/>
      <c r="C29" s="63" t="s">
        <v>95</v>
      </c>
      <c r="D29" s="64" t="s">
        <v>44</v>
      </c>
      <c r="E29" s="65">
        <v>1</v>
      </c>
      <c r="F29" s="77">
        <v>0</v>
      </c>
      <c r="G29" s="66">
        <f t="shared" si="0"/>
        <v>0</v>
      </c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</row>
    <row r="30" spans="1:105" s="67" customFormat="1" x14ac:dyDescent="0.25">
      <c r="A30" s="61">
        <v>24</v>
      </c>
      <c r="B30" s="62"/>
      <c r="C30" s="63" t="s">
        <v>96</v>
      </c>
      <c r="D30" s="64" t="s">
        <v>97</v>
      </c>
      <c r="E30" s="65">
        <v>80</v>
      </c>
      <c r="F30" s="77">
        <v>0</v>
      </c>
      <c r="G30" s="66">
        <f t="shared" si="0"/>
        <v>0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</row>
    <row r="31" spans="1:105" s="67" customFormat="1" x14ac:dyDescent="0.25">
      <c r="A31" s="61">
        <v>25</v>
      </c>
      <c r="B31" s="62"/>
      <c r="C31" s="63" t="s">
        <v>98</v>
      </c>
      <c r="D31" s="64" t="s">
        <v>99</v>
      </c>
      <c r="E31" s="65">
        <v>3.5</v>
      </c>
      <c r="F31" s="77">
        <v>0</v>
      </c>
      <c r="G31" s="66">
        <f t="shared" si="0"/>
        <v>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</row>
    <row r="32" spans="1:105" s="67" customFormat="1" ht="24" x14ac:dyDescent="0.25">
      <c r="A32" s="61">
        <v>26</v>
      </c>
      <c r="B32" s="62"/>
      <c r="C32" s="63" t="s">
        <v>100</v>
      </c>
      <c r="D32" s="64" t="s">
        <v>38</v>
      </c>
      <c r="E32" s="65">
        <v>320</v>
      </c>
      <c r="F32" s="77">
        <v>0</v>
      </c>
      <c r="G32" s="66">
        <f t="shared" si="0"/>
        <v>0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</row>
    <row r="33" spans="1:105" s="67" customFormat="1" x14ac:dyDescent="0.25">
      <c r="A33" s="54">
        <v>2</v>
      </c>
      <c r="B33" s="55"/>
      <c r="C33" s="56" t="s">
        <v>101</v>
      </c>
      <c r="D33" s="57"/>
      <c r="E33" s="58"/>
      <c r="F33" s="59"/>
      <c r="G33" s="60">
        <f>SUM(G34:G43)</f>
        <v>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</row>
    <row r="34" spans="1:105" s="67" customFormat="1" x14ac:dyDescent="0.25">
      <c r="A34" s="68">
        <v>1</v>
      </c>
      <c r="B34" s="69"/>
      <c r="C34" s="63" t="s">
        <v>102</v>
      </c>
      <c r="D34" s="64" t="s">
        <v>44</v>
      </c>
      <c r="E34" s="65">
        <v>5</v>
      </c>
      <c r="F34" s="77">
        <v>0</v>
      </c>
      <c r="G34" s="66">
        <f t="shared" ref="G34:G43" si="1">PRODUCT(F34,E34)</f>
        <v>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</row>
    <row r="35" spans="1:105" s="67" customFormat="1" ht="24" x14ac:dyDescent="0.25">
      <c r="A35" s="68">
        <v>2</v>
      </c>
      <c r="B35" s="69"/>
      <c r="C35" s="63" t="s">
        <v>103</v>
      </c>
      <c r="D35" s="64" t="s">
        <v>84</v>
      </c>
      <c r="E35" s="65">
        <v>65</v>
      </c>
      <c r="F35" s="77">
        <v>0</v>
      </c>
      <c r="G35" s="66">
        <f t="shared" si="1"/>
        <v>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</row>
    <row r="36" spans="1:105" s="67" customFormat="1" x14ac:dyDescent="0.25">
      <c r="A36" s="68">
        <v>3</v>
      </c>
      <c r="B36" s="69"/>
      <c r="C36" s="63" t="s">
        <v>104</v>
      </c>
      <c r="D36" s="64" t="s">
        <v>84</v>
      </c>
      <c r="E36" s="65">
        <v>15</v>
      </c>
      <c r="F36" s="77">
        <v>0</v>
      </c>
      <c r="G36" s="66">
        <f t="shared" si="1"/>
        <v>0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</row>
    <row r="37" spans="1:105" s="67" customFormat="1" x14ac:dyDescent="0.25">
      <c r="A37" s="68">
        <v>4</v>
      </c>
      <c r="B37" s="69"/>
      <c r="C37" s="63" t="s">
        <v>105</v>
      </c>
      <c r="D37" s="64" t="s">
        <v>84</v>
      </c>
      <c r="E37" s="65">
        <v>15</v>
      </c>
      <c r="F37" s="77">
        <v>0</v>
      </c>
      <c r="G37" s="66">
        <f t="shared" si="1"/>
        <v>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</row>
    <row r="38" spans="1:105" s="67" customFormat="1" ht="25.9" customHeight="1" x14ac:dyDescent="0.25">
      <c r="A38" s="68">
        <v>5</v>
      </c>
      <c r="B38" s="69"/>
      <c r="C38" s="63" t="s">
        <v>106</v>
      </c>
      <c r="D38" s="64" t="s">
        <v>38</v>
      </c>
      <c r="E38" s="65">
        <v>25</v>
      </c>
      <c r="F38" s="77">
        <v>0</v>
      </c>
      <c r="G38" s="66">
        <f t="shared" si="1"/>
        <v>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</row>
    <row r="39" spans="1:105" s="67" customFormat="1" ht="26.45" customHeight="1" x14ac:dyDescent="0.25">
      <c r="A39" s="68">
        <v>6</v>
      </c>
      <c r="B39" s="69"/>
      <c r="C39" s="63" t="s">
        <v>107</v>
      </c>
      <c r="D39" s="64" t="s">
        <v>38</v>
      </c>
      <c r="E39" s="65">
        <v>10</v>
      </c>
      <c r="F39" s="77">
        <v>0</v>
      </c>
      <c r="G39" s="66">
        <f t="shared" si="1"/>
        <v>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</row>
    <row r="40" spans="1:105" s="67" customFormat="1" x14ac:dyDescent="0.25">
      <c r="A40" s="68">
        <v>7</v>
      </c>
      <c r="B40" s="69"/>
      <c r="C40" s="63" t="s">
        <v>108</v>
      </c>
      <c r="D40" s="64" t="s">
        <v>44</v>
      </c>
      <c r="E40" s="65">
        <v>5</v>
      </c>
      <c r="F40" s="77">
        <v>0</v>
      </c>
      <c r="G40" s="66">
        <f t="shared" si="1"/>
        <v>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</row>
    <row r="41" spans="1:105" s="67" customFormat="1" x14ac:dyDescent="0.25">
      <c r="A41" s="68">
        <v>8</v>
      </c>
      <c r="B41" s="69"/>
      <c r="C41" s="63" t="s">
        <v>109</v>
      </c>
      <c r="D41" s="64" t="s">
        <v>44</v>
      </c>
      <c r="E41" s="65">
        <v>1</v>
      </c>
      <c r="F41" s="77">
        <v>0</v>
      </c>
      <c r="G41" s="66">
        <f t="shared" si="1"/>
        <v>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</row>
    <row r="42" spans="1:105" s="67" customFormat="1" x14ac:dyDescent="0.25">
      <c r="A42" s="68">
        <v>9</v>
      </c>
      <c r="B42" s="69"/>
      <c r="C42" s="63" t="s">
        <v>94</v>
      </c>
      <c r="D42" s="64" t="s">
        <v>44</v>
      </c>
      <c r="E42" s="65">
        <v>3</v>
      </c>
      <c r="F42" s="77">
        <v>0</v>
      </c>
      <c r="G42" s="66">
        <f t="shared" si="1"/>
        <v>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</row>
    <row r="43" spans="1:105" s="67" customFormat="1" x14ac:dyDescent="0.25">
      <c r="A43" s="68">
        <v>10</v>
      </c>
      <c r="B43" s="69"/>
      <c r="C43" s="63" t="s">
        <v>110</v>
      </c>
      <c r="D43" s="64" t="s">
        <v>44</v>
      </c>
      <c r="E43" s="65">
        <v>1</v>
      </c>
      <c r="F43" s="77">
        <v>0</v>
      </c>
      <c r="G43" s="66">
        <f t="shared" si="1"/>
        <v>0</v>
      </c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</row>
    <row r="44" spans="1:105" s="67" customFormat="1" x14ac:dyDescent="0.25">
      <c r="A44" s="54">
        <v>3</v>
      </c>
      <c r="B44" s="55"/>
      <c r="C44" s="56" t="s">
        <v>111</v>
      </c>
      <c r="D44" s="57"/>
      <c r="E44" s="58"/>
      <c r="F44" s="59"/>
      <c r="G44" s="60">
        <f>SUM(G45:G55)</f>
        <v>0</v>
      </c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</row>
    <row r="45" spans="1:105" s="67" customFormat="1" x14ac:dyDescent="0.25">
      <c r="A45" s="61">
        <v>1</v>
      </c>
      <c r="B45" s="62"/>
      <c r="C45" s="63" t="s">
        <v>112</v>
      </c>
      <c r="D45" s="64" t="s">
        <v>38</v>
      </c>
      <c r="E45" s="65">
        <v>196</v>
      </c>
      <c r="F45" s="77">
        <v>0</v>
      </c>
      <c r="G45" s="66">
        <f t="shared" ref="G45:G55" si="2">PRODUCT(F45,E45)</f>
        <v>0</v>
      </c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</row>
    <row r="46" spans="1:105" s="67" customFormat="1" x14ac:dyDescent="0.25">
      <c r="A46" s="61">
        <v>2</v>
      </c>
      <c r="B46" s="62"/>
      <c r="C46" s="63" t="s">
        <v>113</v>
      </c>
      <c r="D46" s="64" t="s">
        <v>38</v>
      </c>
      <c r="E46" s="65">
        <v>130</v>
      </c>
      <c r="F46" s="77">
        <v>0</v>
      </c>
      <c r="G46" s="66">
        <f t="shared" si="2"/>
        <v>0</v>
      </c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</row>
    <row r="47" spans="1:105" s="67" customFormat="1" x14ac:dyDescent="0.25">
      <c r="A47" s="61">
        <v>3</v>
      </c>
      <c r="B47" s="62"/>
      <c r="C47" s="63" t="s">
        <v>114</v>
      </c>
      <c r="D47" s="64" t="s">
        <v>115</v>
      </c>
      <c r="E47" s="65">
        <v>0.95</v>
      </c>
      <c r="F47" s="77">
        <v>0</v>
      </c>
      <c r="G47" s="66">
        <f t="shared" si="2"/>
        <v>0</v>
      </c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</row>
    <row r="48" spans="1:105" s="67" customFormat="1" x14ac:dyDescent="0.25">
      <c r="A48" s="61">
        <v>4</v>
      </c>
      <c r="B48" s="62"/>
      <c r="C48" s="63" t="s">
        <v>116</v>
      </c>
      <c r="D48" s="64" t="s">
        <v>117</v>
      </c>
      <c r="E48" s="65">
        <v>420</v>
      </c>
      <c r="F48" s="77">
        <v>0</v>
      </c>
      <c r="G48" s="66">
        <f t="shared" si="2"/>
        <v>0</v>
      </c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</row>
    <row r="49" spans="1:105" s="67" customFormat="1" x14ac:dyDescent="0.25">
      <c r="A49" s="61">
        <v>5</v>
      </c>
      <c r="B49" s="62"/>
      <c r="C49" s="63" t="s">
        <v>118</v>
      </c>
      <c r="D49" s="64" t="s">
        <v>38</v>
      </c>
      <c r="E49" s="65">
        <v>196</v>
      </c>
      <c r="F49" s="77">
        <v>0</v>
      </c>
      <c r="G49" s="66">
        <f t="shared" si="2"/>
        <v>0</v>
      </c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</row>
    <row r="50" spans="1:105" s="67" customFormat="1" x14ac:dyDescent="0.25">
      <c r="A50" s="61">
        <v>6</v>
      </c>
      <c r="B50" s="62"/>
      <c r="C50" s="63" t="s">
        <v>119</v>
      </c>
      <c r="D50" s="64" t="s">
        <v>97</v>
      </c>
      <c r="E50" s="65">
        <v>15</v>
      </c>
      <c r="F50" s="77">
        <v>0</v>
      </c>
      <c r="G50" s="66">
        <f t="shared" si="2"/>
        <v>0</v>
      </c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</row>
    <row r="51" spans="1:105" s="67" customFormat="1" ht="24" x14ac:dyDescent="0.25">
      <c r="A51" s="61">
        <v>7</v>
      </c>
      <c r="B51" s="62"/>
      <c r="C51" s="63" t="s">
        <v>120</v>
      </c>
      <c r="D51" s="64" t="s">
        <v>97</v>
      </c>
      <c r="E51" s="65">
        <v>40</v>
      </c>
      <c r="F51" s="77">
        <v>0</v>
      </c>
      <c r="G51" s="66">
        <f t="shared" si="2"/>
        <v>0</v>
      </c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</row>
    <row r="52" spans="1:105" s="67" customFormat="1" x14ac:dyDescent="0.25">
      <c r="A52" s="61">
        <v>8</v>
      </c>
      <c r="B52" s="62"/>
      <c r="C52" s="63" t="s">
        <v>121</v>
      </c>
      <c r="D52" s="64" t="s">
        <v>44</v>
      </c>
      <c r="E52" s="65">
        <v>2</v>
      </c>
      <c r="F52" s="77">
        <v>0</v>
      </c>
      <c r="G52" s="66">
        <f t="shared" si="2"/>
        <v>0</v>
      </c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</row>
    <row r="53" spans="1:105" s="67" customFormat="1" x14ac:dyDescent="0.25">
      <c r="A53" s="61">
        <v>9</v>
      </c>
      <c r="B53" s="62"/>
      <c r="C53" s="63" t="s">
        <v>382</v>
      </c>
      <c r="D53" s="64" t="s">
        <v>97</v>
      </c>
      <c r="E53" s="65">
        <v>30</v>
      </c>
      <c r="F53" s="77">
        <v>0</v>
      </c>
      <c r="G53" s="66">
        <f t="shared" si="2"/>
        <v>0</v>
      </c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</row>
    <row r="54" spans="1:105" s="67" customFormat="1" x14ac:dyDescent="0.25">
      <c r="A54" s="61">
        <v>10</v>
      </c>
      <c r="B54" s="62"/>
      <c r="C54" s="63" t="s">
        <v>122</v>
      </c>
      <c r="D54" s="64" t="s">
        <v>44</v>
      </c>
      <c r="E54" s="65">
        <v>1</v>
      </c>
      <c r="F54" s="77">
        <v>0</v>
      </c>
      <c r="G54" s="66">
        <f t="shared" si="2"/>
        <v>0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</row>
    <row r="55" spans="1:105" s="67" customFormat="1" x14ac:dyDescent="0.25">
      <c r="A55" s="61">
        <v>11</v>
      </c>
      <c r="B55" s="62"/>
      <c r="C55" s="63" t="s">
        <v>123</v>
      </c>
      <c r="D55" s="64" t="s">
        <v>115</v>
      </c>
      <c r="E55" s="65">
        <v>0.9</v>
      </c>
      <c r="F55" s="77">
        <v>0</v>
      </c>
      <c r="G55" s="66">
        <f t="shared" si="2"/>
        <v>0</v>
      </c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</row>
    <row r="57" spans="1:105" s="53" customFormat="1" ht="18.75" customHeight="1" x14ac:dyDescent="0.25">
      <c r="A57" s="78"/>
      <c r="B57" s="79"/>
      <c r="C57" s="79" t="s">
        <v>125</v>
      </c>
      <c r="D57" s="80"/>
      <c r="E57" s="81"/>
      <c r="F57" s="82"/>
      <c r="G57" s="83">
        <f>G6+G44+G33</f>
        <v>0</v>
      </c>
    </row>
    <row r="58" spans="1:105" s="53" customFormat="1" ht="18.75" customHeight="1" x14ac:dyDescent="0.25">
      <c r="A58" s="78"/>
      <c r="B58" s="79"/>
      <c r="C58" s="79" t="s">
        <v>69</v>
      </c>
      <c r="D58" s="80"/>
      <c r="E58" s="81"/>
      <c r="F58" s="82"/>
      <c r="G58" s="83">
        <f>G57*3%</f>
        <v>0</v>
      </c>
    </row>
    <row r="59" spans="1:105" s="53" customFormat="1" ht="18.75" customHeight="1" thickBot="1" x14ac:dyDescent="0.3">
      <c r="A59" s="78"/>
      <c r="B59" s="79"/>
      <c r="C59" s="79"/>
      <c r="D59" s="80"/>
      <c r="E59" s="81"/>
      <c r="F59" s="82"/>
      <c r="G59" s="83"/>
    </row>
    <row r="60" spans="1:105" s="53" customFormat="1" ht="18.75" customHeight="1" thickBot="1" x14ac:dyDescent="0.3">
      <c r="A60" s="78"/>
      <c r="B60" s="79"/>
      <c r="C60" s="84" t="s">
        <v>127</v>
      </c>
      <c r="D60" s="85"/>
      <c r="E60" s="86"/>
      <c r="F60" s="87"/>
      <c r="G60" s="188">
        <f>G58+G57</f>
        <v>0</v>
      </c>
    </row>
  </sheetData>
  <sheetProtection algorithmName="SHA-512" hashValue="OGeqJ9lNtN3HIvfZ2ogvLVD2DS9RjERGPnRs/ieH5yD6iwY34ITxE1ABP77/6Se52Uq25EehPGSFe0kf/QB3xA==" saltValue="3ABjKu6+FAE/50btkK+6xA==" spinCount="100000" sheet="1" objects="1" scenarios="1"/>
  <protectedRanges>
    <protectedRange sqref="F7:F55" name="Oblast1"/>
  </protectedRanges>
  <mergeCells count="3">
    <mergeCell ref="A1:G1"/>
    <mergeCell ref="A2:G2"/>
    <mergeCell ref="A5:G5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09D9C-BCA2-4E47-810B-1C7B79416734}">
  <dimension ref="A1:I50"/>
  <sheetViews>
    <sheetView workbookViewId="0">
      <selection activeCell="E9" sqref="E9"/>
    </sheetView>
  </sheetViews>
  <sheetFormatPr defaultColWidth="9.28515625" defaultRowHeight="12.75" x14ac:dyDescent="0.25"/>
  <cols>
    <col min="1" max="1" width="8.140625" style="10" bestFit="1" customWidth="1"/>
    <col min="2" max="2" width="44.28515625" style="10" bestFit="1" customWidth="1"/>
    <col min="3" max="3" width="3.7109375" style="10" bestFit="1" customWidth="1"/>
    <col min="4" max="4" width="5.42578125" style="10" bestFit="1" customWidth="1"/>
    <col min="5" max="5" width="11.28515625" style="10" customWidth="1"/>
    <col min="6" max="6" width="9.85546875" style="10" customWidth="1"/>
    <col min="7" max="7" width="14" style="10" customWidth="1"/>
    <col min="8" max="8" width="16.7109375" style="10" customWidth="1"/>
    <col min="9" max="9" width="18.85546875" style="10" customWidth="1"/>
    <col min="10" max="254" width="9.28515625" style="10"/>
    <col min="255" max="255" width="0" style="10" hidden="1" customWidth="1"/>
    <col min="256" max="256" width="9.5703125" style="10" customWidth="1"/>
    <col min="257" max="257" width="0" style="10" hidden="1" customWidth="1"/>
    <col min="258" max="258" width="80" style="10" customWidth="1"/>
    <col min="259" max="259" width="10.28515625" style="10" customWidth="1"/>
    <col min="260" max="262" width="11.5703125" style="10" bestFit="1" customWidth="1"/>
    <col min="263" max="264" width="12.42578125" style="10" bestFit="1" customWidth="1"/>
    <col min="265" max="265" width="16.5703125" style="10" bestFit="1" customWidth="1"/>
    <col min="266" max="510" width="9.28515625" style="10"/>
    <col min="511" max="511" width="0" style="10" hidden="1" customWidth="1"/>
    <col min="512" max="512" width="9.5703125" style="10" customWidth="1"/>
    <col min="513" max="513" width="0" style="10" hidden="1" customWidth="1"/>
    <col min="514" max="514" width="80" style="10" customWidth="1"/>
    <col min="515" max="515" width="10.28515625" style="10" customWidth="1"/>
    <col min="516" max="518" width="11.5703125" style="10" bestFit="1" customWidth="1"/>
    <col min="519" max="520" width="12.42578125" style="10" bestFit="1" customWidth="1"/>
    <col min="521" max="521" width="16.5703125" style="10" bestFit="1" customWidth="1"/>
    <col min="522" max="766" width="9.28515625" style="10"/>
    <col min="767" max="767" width="0" style="10" hidden="1" customWidth="1"/>
    <col min="768" max="768" width="9.5703125" style="10" customWidth="1"/>
    <col min="769" max="769" width="0" style="10" hidden="1" customWidth="1"/>
    <col min="770" max="770" width="80" style="10" customWidth="1"/>
    <col min="771" max="771" width="10.28515625" style="10" customWidth="1"/>
    <col min="772" max="774" width="11.5703125" style="10" bestFit="1" customWidth="1"/>
    <col min="775" max="776" width="12.42578125" style="10" bestFit="1" customWidth="1"/>
    <col min="777" max="777" width="16.5703125" style="10" bestFit="1" customWidth="1"/>
    <col min="778" max="1022" width="9.28515625" style="10"/>
    <col min="1023" max="1023" width="0" style="10" hidden="1" customWidth="1"/>
    <col min="1024" max="1024" width="9.5703125" style="10" customWidth="1"/>
    <col min="1025" max="1025" width="0" style="10" hidden="1" customWidth="1"/>
    <col min="1026" max="1026" width="80" style="10" customWidth="1"/>
    <col min="1027" max="1027" width="10.28515625" style="10" customWidth="1"/>
    <col min="1028" max="1030" width="11.5703125" style="10" bestFit="1" customWidth="1"/>
    <col min="1031" max="1032" width="12.42578125" style="10" bestFit="1" customWidth="1"/>
    <col min="1033" max="1033" width="16.5703125" style="10" bestFit="1" customWidth="1"/>
    <col min="1034" max="1278" width="9.28515625" style="10"/>
    <col min="1279" max="1279" width="0" style="10" hidden="1" customWidth="1"/>
    <col min="1280" max="1280" width="9.5703125" style="10" customWidth="1"/>
    <col min="1281" max="1281" width="0" style="10" hidden="1" customWidth="1"/>
    <col min="1282" max="1282" width="80" style="10" customWidth="1"/>
    <col min="1283" max="1283" width="10.28515625" style="10" customWidth="1"/>
    <col min="1284" max="1286" width="11.5703125" style="10" bestFit="1" customWidth="1"/>
    <col min="1287" max="1288" width="12.42578125" style="10" bestFit="1" customWidth="1"/>
    <col min="1289" max="1289" width="16.5703125" style="10" bestFit="1" customWidth="1"/>
    <col min="1290" max="1534" width="9.28515625" style="10"/>
    <col min="1535" max="1535" width="0" style="10" hidden="1" customWidth="1"/>
    <col min="1536" max="1536" width="9.5703125" style="10" customWidth="1"/>
    <col min="1537" max="1537" width="0" style="10" hidden="1" customWidth="1"/>
    <col min="1538" max="1538" width="80" style="10" customWidth="1"/>
    <col min="1539" max="1539" width="10.28515625" style="10" customWidth="1"/>
    <col min="1540" max="1542" width="11.5703125" style="10" bestFit="1" customWidth="1"/>
    <col min="1543" max="1544" width="12.42578125" style="10" bestFit="1" customWidth="1"/>
    <col min="1545" max="1545" width="16.5703125" style="10" bestFit="1" customWidth="1"/>
    <col min="1546" max="1790" width="9.28515625" style="10"/>
    <col min="1791" max="1791" width="0" style="10" hidden="1" customWidth="1"/>
    <col min="1792" max="1792" width="9.5703125" style="10" customWidth="1"/>
    <col min="1793" max="1793" width="0" style="10" hidden="1" customWidth="1"/>
    <col min="1794" max="1794" width="80" style="10" customWidth="1"/>
    <col min="1795" max="1795" width="10.28515625" style="10" customWidth="1"/>
    <col min="1796" max="1798" width="11.5703125" style="10" bestFit="1" customWidth="1"/>
    <col min="1799" max="1800" width="12.42578125" style="10" bestFit="1" customWidth="1"/>
    <col min="1801" max="1801" width="16.5703125" style="10" bestFit="1" customWidth="1"/>
    <col min="1802" max="2046" width="9.28515625" style="10"/>
    <col min="2047" max="2047" width="0" style="10" hidden="1" customWidth="1"/>
    <col min="2048" max="2048" width="9.5703125" style="10" customWidth="1"/>
    <col min="2049" max="2049" width="0" style="10" hidden="1" customWidth="1"/>
    <col min="2050" max="2050" width="80" style="10" customWidth="1"/>
    <col min="2051" max="2051" width="10.28515625" style="10" customWidth="1"/>
    <col min="2052" max="2054" width="11.5703125" style="10" bestFit="1" customWidth="1"/>
    <col min="2055" max="2056" width="12.42578125" style="10" bestFit="1" customWidth="1"/>
    <col min="2057" max="2057" width="16.5703125" style="10" bestFit="1" customWidth="1"/>
    <col min="2058" max="2302" width="9.28515625" style="10"/>
    <col min="2303" max="2303" width="0" style="10" hidden="1" customWidth="1"/>
    <col min="2304" max="2304" width="9.5703125" style="10" customWidth="1"/>
    <col min="2305" max="2305" width="0" style="10" hidden="1" customWidth="1"/>
    <col min="2306" max="2306" width="80" style="10" customWidth="1"/>
    <col min="2307" max="2307" width="10.28515625" style="10" customWidth="1"/>
    <col min="2308" max="2310" width="11.5703125" style="10" bestFit="1" customWidth="1"/>
    <col min="2311" max="2312" width="12.42578125" style="10" bestFit="1" customWidth="1"/>
    <col min="2313" max="2313" width="16.5703125" style="10" bestFit="1" customWidth="1"/>
    <col min="2314" max="2558" width="9.28515625" style="10"/>
    <col min="2559" max="2559" width="0" style="10" hidden="1" customWidth="1"/>
    <col min="2560" max="2560" width="9.5703125" style="10" customWidth="1"/>
    <col min="2561" max="2561" width="0" style="10" hidden="1" customWidth="1"/>
    <col min="2562" max="2562" width="80" style="10" customWidth="1"/>
    <col min="2563" max="2563" width="10.28515625" style="10" customWidth="1"/>
    <col min="2564" max="2566" width="11.5703125" style="10" bestFit="1" customWidth="1"/>
    <col min="2567" max="2568" width="12.42578125" style="10" bestFit="1" customWidth="1"/>
    <col min="2569" max="2569" width="16.5703125" style="10" bestFit="1" customWidth="1"/>
    <col min="2570" max="2814" width="9.28515625" style="10"/>
    <col min="2815" max="2815" width="0" style="10" hidden="1" customWidth="1"/>
    <col min="2816" max="2816" width="9.5703125" style="10" customWidth="1"/>
    <col min="2817" max="2817" width="0" style="10" hidden="1" customWidth="1"/>
    <col min="2818" max="2818" width="80" style="10" customWidth="1"/>
    <col min="2819" max="2819" width="10.28515625" style="10" customWidth="1"/>
    <col min="2820" max="2822" width="11.5703125" style="10" bestFit="1" customWidth="1"/>
    <col min="2823" max="2824" width="12.42578125" style="10" bestFit="1" customWidth="1"/>
    <col min="2825" max="2825" width="16.5703125" style="10" bestFit="1" customWidth="1"/>
    <col min="2826" max="3070" width="9.28515625" style="10"/>
    <col min="3071" max="3071" width="0" style="10" hidden="1" customWidth="1"/>
    <col min="3072" max="3072" width="9.5703125" style="10" customWidth="1"/>
    <col min="3073" max="3073" width="0" style="10" hidden="1" customWidth="1"/>
    <col min="3074" max="3074" width="80" style="10" customWidth="1"/>
    <col min="3075" max="3075" width="10.28515625" style="10" customWidth="1"/>
    <col min="3076" max="3078" width="11.5703125" style="10" bestFit="1" customWidth="1"/>
    <col min="3079" max="3080" width="12.42578125" style="10" bestFit="1" customWidth="1"/>
    <col min="3081" max="3081" width="16.5703125" style="10" bestFit="1" customWidth="1"/>
    <col min="3082" max="3326" width="9.28515625" style="10"/>
    <col min="3327" max="3327" width="0" style="10" hidden="1" customWidth="1"/>
    <col min="3328" max="3328" width="9.5703125" style="10" customWidth="1"/>
    <col min="3329" max="3329" width="0" style="10" hidden="1" customWidth="1"/>
    <col min="3330" max="3330" width="80" style="10" customWidth="1"/>
    <col min="3331" max="3331" width="10.28515625" style="10" customWidth="1"/>
    <col min="3332" max="3334" width="11.5703125" style="10" bestFit="1" customWidth="1"/>
    <col min="3335" max="3336" width="12.42578125" style="10" bestFit="1" customWidth="1"/>
    <col min="3337" max="3337" width="16.5703125" style="10" bestFit="1" customWidth="1"/>
    <col min="3338" max="3582" width="9.28515625" style="10"/>
    <col min="3583" max="3583" width="0" style="10" hidden="1" customWidth="1"/>
    <col min="3584" max="3584" width="9.5703125" style="10" customWidth="1"/>
    <col min="3585" max="3585" width="0" style="10" hidden="1" customWidth="1"/>
    <col min="3586" max="3586" width="80" style="10" customWidth="1"/>
    <col min="3587" max="3587" width="10.28515625" style="10" customWidth="1"/>
    <col min="3588" max="3590" width="11.5703125" style="10" bestFit="1" customWidth="1"/>
    <col min="3591" max="3592" width="12.42578125" style="10" bestFit="1" customWidth="1"/>
    <col min="3593" max="3593" width="16.5703125" style="10" bestFit="1" customWidth="1"/>
    <col min="3594" max="3838" width="9.28515625" style="10"/>
    <col min="3839" max="3839" width="0" style="10" hidden="1" customWidth="1"/>
    <col min="3840" max="3840" width="9.5703125" style="10" customWidth="1"/>
    <col min="3841" max="3841" width="0" style="10" hidden="1" customWidth="1"/>
    <col min="3842" max="3842" width="80" style="10" customWidth="1"/>
    <col min="3843" max="3843" width="10.28515625" style="10" customWidth="1"/>
    <col min="3844" max="3846" width="11.5703125" style="10" bestFit="1" customWidth="1"/>
    <col min="3847" max="3848" width="12.42578125" style="10" bestFit="1" customWidth="1"/>
    <col min="3849" max="3849" width="16.5703125" style="10" bestFit="1" customWidth="1"/>
    <col min="3850" max="4094" width="9.28515625" style="10"/>
    <col min="4095" max="4095" width="0" style="10" hidden="1" customWidth="1"/>
    <col min="4096" max="4096" width="9.5703125" style="10" customWidth="1"/>
    <col min="4097" max="4097" width="0" style="10" hidden="1" customWidth="1"/>
    <col min="4098" max="4098" width="80" style="10" customWidth="1"/>
    <col min="4099" max="4099" width="10.28515625" style="10" customWidth="1"/>
    <col min="4100" max="4102" width="11.5703125" style="10" bestFit="1" customWidth="1"/>
    <col min="4103" max="4104" width="12.42578125" style="10" bestFit="1" customWidth="1"/>
    <col min="4105" max="4105" width="16.5703125" style="10" bestFit="1" customWidth="1"/>
    <col min="4106" max="4350" width="9.28515625" style="10"/>
    <col min="4351" max="4351" width="0" style="10" hidden="1" customWidth="1"/>
    <col min="4352" max="4352" width="9.5703125" style="10" customWidth="1"/>
    <col min="4353" max="4353" width="0" style="10" hidden="1" customWidth="1"/>
    <col min="4354" max="4354" width="80" style="10" customWidth="1"/>
    <col min="4355" max="4355" width="10.28515625" style="10" customWidth="1"/>
    <col min="4356" max="4358" width="11.5703125" style="10" bestFit="1" customWidth="1"/>
    <col min="4359" max="4360" width="12.42578125" style="10" bestFit="1" customWidth="1"/>
    <col min="4361" max="4361" width="16.5703125" style="10" bestFit="1" customWidth="1"/>
    <col min="4362" max="4606" width="9.28515625" style="10"/>
    <col min="4607" max="4607" width="0" style="10" hidden="1" customWidth="1"/>
    <col min="4608" max="4608" width="9.5703125" style="10" customWidth="1"/>
    <col min="4609" max="4609" width="0" style="10" hidden="1" customWidth="1"/>
    <col min="4610" max="4610" width="80" style="10" customWidth="1"/>
    <col min="4611" max="4611" width="10.28515625" style="10" customWidth="1"/>
    <col min="4612" max="4614" width="11.5703125" style="10" bestFit="1" customWidth="1"/>
    <col min="4615" max="4616" width="12.42578125" style="10" bestFit="1" customWidth="1"/>
    <col min="4617" max="4617" width="16.5703125" style="10" bestFit="1" customWidth="1"/>
    <col min="4618" max="4862" width="9.28515625" style="10"/>
    <col min="4863" max="4863" width="0" style="10" hidden="1" customWidth="1"/>
    <col min="4864" max="4864" width="9.5703125" style="10" customWidth="1"/>
    <col min="4865" max="4865" width="0" style="10" hidden="1" customWidth="1"/>
    <col min="4866" max="4866" width="80" style="10" customWidth="1"/>
    <col min="4867" max="4867" width="10.28515625" style="10" customWidth="1"/>
    <col min="4868" max="4870" width="11.5703125" style="10" bestFit="1" customWidth="1"/>
    <col min="4871" max="4872" width="12.42578125" style="10" bestFit="1" customWidth="1"/>
    <col min="4873" max="4873" width="16.5703125" style="10" bestFit="1" customWidth="1"/>
    <col min="4874" max="5118" width="9.28515625" style="10"/>
    <col min="5119" max="5119" width="0" style="10" hidden="1" customWidth="1"/>
    <col min="5120" max="5120" width="9.5703125" style="10" customWidth="1"/>
    <col min="5121" max="5121" width="0" style="10" hidden="1" customWidth="1"/>
    <col min="5122" max="5122" width="80" style="10" customWidth="1"/>
    <col min="5123" max="5123" width="10.28515625" style="10" customWidth="1"/>
    <col min="5124" max="5126" width="11.5703125" style="10" bestFit="1" customWidth="1"/>
    <col min="5127" max="5128" width="12.42578125" style="10" bestFit="1" customWidth="1"/>
    <col min="5129" max="5129" width="16.5703125" style="10" bestFit="1" customWidth="1"/>
    <col min="5130" max="5374" width="9.28515625" style="10"/>
    <col min="5375" max="5375" width="0" style="10" hidden="1" customWidth="1"/>
    <col min="5376" max="5376" width="9.5703125" style="10" customWidth="1"/>
    <col min="5377" max="5377" width="0" style="10" hidden="1" customWidth="1"/>
    <col min="5378" max="5378" width="80" style="10" customWidth="1"/>
    <col min="5379" max="5379" width="10.28515625" style="10" customWidth="1"/>
    <col min="5380" max="5382" width="11.5703125" style="10" bestFit="1" customWidth="1"/>
    <col min="5383" max="5384" width="12.42578125" style="10" bestFit="1" customWidth="1"/>
    <col min="5385" max="5385" width="16.5703125" style="10" bestFit="1" customWidth="1"/>
    <col min="5386" max="5630" width="9.28515625" style="10"/>
    <col min="5631" max="5631" width="0" style="10" hidden="1" customWidth="1"/>
    <col min="5632" max="5632" width="9.5703125" style="10" customWidth="1"/>
    <col min="5633" max="5633" width="0" style="10" hidden="1" customWidth="1"/>
    <col min="5634" max="5634" width="80" style="10" customWidth="1"/>
    <col min="5635" max="5635" width="10.28515625" style="10" customWidth="1"/>
    <col min="5636" max="5638" width="11.5703125" style="10" bestFit="1" customWidth="1"/>
    <col min="5639" max="5640" width="12.42578125" style="10" bestFit="1" customWidth="1"/>
    <col min="5641" max="5641" width="16.5703125" style="10" bestFit="1" customWidth="1"/>
    <col min="5642" max="5886" width="9.28515625" style="10"/>
    <col min="5887" max="5887" width="0" style="10" hidden="1" customWidth="1"/>
    <col min="5888" max="5888" width="9.5703125" style="10" customWidth="1"/>
    <col min="5889" max="5889" width="0" style="10" hidden="1" customWidth="1"/>
    <col min="5890" max="5890" width="80" style="10" customWidth="1"/>
    <col min="5891" max="5891" width="10.28515625" style="10" customWidth="1"/>
    <col min="5892" max="5894" width="11.5703125" style="10" bestFit="1" customWidth="1"/>
    <col min="5895" max="5896" width="12.42578125" style="10" bestFit="1" customWidth="1"/>
    <col min="5897" max="5897" width="16.5703125" style="10" bestFit="1" customWidth="1"/>
    <col min="5898" max="6142" width="9.28515625" style="10"/>
    <col min="6143" max="6143" width="0" style="10" hidden="1" customWidth="1"/>
    <col min="6144" max="6144" width="9.5703125" style="10" customWidth="1"/>
    <col min="6145" max="6145" width="0" style="10" hidden="1" customWidth="1"/>
    <col min="6146" max="6146" width="80" style="10" customWidth="1"/>
    <col min="6147" max="6147" width="10.28515625" style="10" customWidth="1"/>
    <col min="6148" max="6150" width="11.5703125" style="10" bestFit="1" customWidth="1"/>
    <col min="6151" max="6152" width="12.42578125" style="10" bestFit="1" customWidth="1"/>
    <col min="6153" max="6153" width="16.5703125" style="10" bestFit="1" customWidth="1"/>
    <col min="6154" max="6398" width="9.28515625" style="10"/>
    <col min="6399" max="6399" width="0" style="10" hidden="1" customWidth="1"/>
    <col min="6400" max="6400" width="9.5703125" style="10" customWidth="1"/>
    <col min="6401" max="6401" width="0" style="10" hidden="1" customWidth="1"/>
    <col min="6402" max="6402" width="80" style="10" customWidth="1"/>
    <col min="6403" max="6403" width="10.28515625" style="10" customWidth="1"/>
    <col min="6404" max="6406" width="11.5703125" style="10" bestFit="1" customWidth="1"/>
    <col min="6407" max="6408" width="12.42578125" style="10" bestFit="1" customWidth="1"/>
    <col min="6409" max="6409" width="16.5703125" style="10" bestFit="1" customWidth="1"/>
    <col min="6410" max="6654" width="9.28515625" style="10"/>
    <col min="6655" max="6655" width="0" style="10" hidden="1" customWidth="1"/>
    <col min="6656" max="6656" width="9.5703125" style="10" customWidth="1"/>
    <col min="6657" max="6657" width="0" style="10" hidden="1" customWidth="1"/>
    <col min="6658" max="6658" width="80" style="10" customWidth="1"/>
    <col min="6659" max="6659" width="10.28515625" style="10" customWidth="1"/>
    <col min="6660" max="6662" width="11.5703125" style="10" bestFit="1" customWidth="1"/>
    <col min="6663" max="6664" width="12.42578125" style="10" bestFit="1" customWidth="1"/>
    <col min="6665" max="6665" width="16.5703125" style="10" bestFit="1" customWidth="1"/>
    <col min="6666" max="6910" width="9.28515625" style="10"/>
    <col min="6911" max="6911" width="0" style="10" hidden="1" customWidth="1"/>
    <col min="6912" max="6912" width="9.5703125" style="10" customWidth="1"/>
    <col min="6913" max="6913" width="0" style="10" hidden="1" customWidth="1"/>
    <col min="6914" max="6914" width="80" style="10" customWidth="1"/>
    <col min="6915" max="6915" width="10.28515625" style="10" customWidth="1"/>
    <col min="6916" max="6918" width="11.5703125" style="10" bestFit="1" customWidth="1"/>
    <col min="6919" max="6920" width="12.42578125" style="10" bestFit="1" customWidth="1"/>
    <col min="6921" max="6921" width="16.5703125" style="10" bestFit="1" customWidth="1"/>
    <col min="6922" max="7166" width="9.28515625" style="10"/>
    <col min="7167" max="7167" width="0" style="10" hidden="1" customWidth="1"/>
    <col min="7168" max="7168" width="9.5703125" style="10" customWidth="1"/>
    <col min="7169" max="7169" width="0" style="10" hidden="1" customWidth="1"/>
    <col min="7170" max="7170" width="80" style="10" customWidth="1"/>
    <col min="7171" max="7171" width="10.28515625" style="10" customWidth="1"/>
    <col min="7172" max="7174" width="11.5703125" style="10" bestFit="1" customWidth="1"/>
    <col min="7175" max="7176" width="12.42578125" style="10" bestFit="1" customWidth="1"/>
    <col min="7177" max="7177" width="16.5703125" style="10" bestFit="1" customWidth="1"/>
    <col min="7178" max="7422" width="9.28515625" style="10"/>
    <col min="7423" max="7423" width="0" style="10" hidden="1" customWidth="1"/>
    <col min="7424" max="7424" width="9.5703125" style="10" customWidth="1"/>
    <col min="7425" max="7425" width="0" style="10" hidden="1" customWidth="1"/>
    <col min="7426" max="7426" width="80" style="10" customWidth="1"/>
    <col min="7427" max="7427" width="10.28515625" style="10" customWidth="1"/>
    <col min="7428" max="7430" width="11.5703125" style="10" bestFit="1" customWidth="1"/>
    <col min="7431" max="7432" width="12.42578125" style="10" bestFit="1" customWidth="1"/>
    <col min="7433" max="7433" width="16.5703125" style="10" bestFit="1" customWidth="1"/>
    <col min="7434" max="7678" width="9.28515625" style="10"/>
    <col min="7679" max="7679" width="0" style="10" hidden="1" customWidth="1"/>
    <col min="7680" max="7680" width="9.5703125" style="10" customWidth="1"/>
    <col min="7681" max="7681" width="0" style="10" hidden="1" customWidth="1"/>
    <col min="7682" max="7682" width="80" style="10" customWidth="1"/>
    <col min="7683" max="7683" width="10.28515625" style="10" customWidth="1"/>
    <col min="7684" max="7686" width="11.5703125" style="10" bestFit="1" customWidth="1"/>
    <col min="7687" max="7688" width="12.42578125" style="10" bestFit="1" customWidth="1"/>
    <col min="7689" max="7689" width="16.5703125" style="10" bestFit="1" customWidth="1"/>
    <col min="7690" max="7934" width="9.28515625" style="10"/>
    <col min="7935" max="7935" width="0" style="10" hidden="1" customWidth="1"/>
    <col min="7936" max="7936" width="9.5703125" style="10" customWidth="1"/>
    <col min="7937" max="7937" width="0" style="10" hidden="1" customWidth="1"/>
    <col min="7938" max="7938" width="80" style="10" customWidth="1"/>
    <col min="7939" max="7939" width="10.28515625" style="10" customWidth="1"/>
    <col min="7940" max="7942" width="11.5703125" style="10" bestFit="1" customWidth="1"/>
    <col min="7943" max="7944" width="12.42578125" style="10" bestFit="1" customWidth="1"/>
    <col min="7945" max="7945" width="16.5703125" style="10" bestFit="1" customWidth="1"/>
    <col min="7946" max="8190" width="9.28515625" style="10"/>
    <col min="8191" max="8191" width="0" style="10" hidden="1" customWidth="1"/>
    <col min="8192" max="8192" width="9.5703125" style="10" customWidth="1"/>
    <col min="8193" max="8193" width="0" style="10" hidden="1" customWidth="1"/>
    <col min="8194" max="8194" width="80" style="10" customWidth="1"/>
    <col min="8195" max="8195" width="10.28515625" style="10" customWidth="1"/>
    <col min="8196" max="8198" width="11.5703125" style="10" bestFit="1" customWidth="1"/>
    <col min="8199" max="8200" width="12.42578125" style="10" bestFit="1" customWidth="1"/>
    <col min="8201" max="8201" width="16.5703125" style="10" bestFit="1" customWidth="1"/>
    <col min="8202" max="8446" width="9.28515625" style="10"/>
    <col min="8447" max="8447" width="0" style="10" hidden="1" customWidth="1"/>
    <col min="8448" max="8448" width="9.5703125" style="10" customWidth="1"/>
    <col min="8449" max="8449" width="0" style="10" hidden="1" customWidth="1"/>
    <col min="8450" max="8450" width="80" style="10" customWidth="1"/>
    <col min="8451" max="8451" width="10.28515625" style="10" customWidth="1"/>
    <col min="8452" max="8454" width="11.5703125" style="10" bestFit="1" customWidth="1"/>
    <col min="8455" max="8456" width="12.42578125" style="10" bestFit="1" customWidth="1"/>
    <col min="8457" max="8457" width="16.5703125" style="10" bestFit="1" customWidth="1"/>
    <col min="8458" max="8702" width="9.28515625" style="10"/>
    <col min="8703" max="8703" width="0" style="10" hidden="1" customWidth="1"/>
    <col min="8704" max="8704" width="9.5703125" style="10" customWidth="1"/>
    <col min="8705" max="8705" width="0" style="10" hidden="1" customWidth="1"/>
    <col min="8706" max="8706" width="80" style="10" customWidth="1"/>
    <col min="8707" max="8707" width="10.28515625" style="10" customWidth="1"/>
    <col min="8708" max="8710" width="11.5703125" style="10" bestFit="1" customWidth="1"/>
    <col min="8711" max="8712" width="12.42578125" style="10" bestFit="1" customWidth="1"/>
    <col min="8713" max="8713" width="16.5703125" style="10" bestFit="1" customWidth="1"/>
    <col min="8714" max="8958" width="9.28515625" style="10"/>
    <col min="8959" max="8959" width="0" style="10" hidden="1" customWidth="1"/>
    <col min="8960" max="8960" width="9.5703125" style="10" customWidth="1"/>
    <col min="8961" max="8961" width="0" style="10" hidden="1" customWidth="1"/>
    <col min="8962" max="8962" width="80" style="10" customWidth="1"/>
    <col min="8963" max="8963" width="10.28515625" style="10" customWidth="1"/>
    <col min="8964" max="8966" width="11.5703125" style="10" bestFit="1" customWidth="1"/>
    <col min="8967" max="8968" width="12.42578125" style="10" bestFit="1" customWidth="1"/>
    <col min="8969" max="8969" width="16.5703125" style="10" bestFit="1" customWidth="1"/>
    <col min="8970" max="9214" width="9.28515625" style="10"/>
    <col min="9215" max="9215" width="0" style="10" hidden="1" customWidth="1"/>
    <col min="9216" max="9216" width="9.5703125" style="10" customWidth="1"/>
    <col min="9217" max="9217" width="0" style="10" hidden="1" customWidth="1"/>
    <col min="9218" max="9218" width="80" style="10" customWidth="1"/>
    <col min="9219" max="9219" width="10.28515625" style="10" customWidth="1"/>
    <col min="9220" max="9222" width="11.5703125" style="10" bestFit="1" customWidth="1"/>
    <col min="9223" max="9224" width="12.42578125" style="10" bestFit="1" customWidth="1"/>
    <col min="9225" max="9225" width="16.5703125" style="10" bestFit="1" customWidth="1"/>
    <col min="9226" max="9470" width="9.28515625" style="10"/>
    <col min="9471" max="9471" width="0" style="10" hidden="1" customWidth="1"/>
    <col min="9472" max="9472" width="9.5703125" style="10" customWidth="1"/>
    <col min="9473" max="9473" width="0" style="10" hidden="1" customWidth="1"/>
    <col min="9474" max="9474" width="80" style="10" customWidth="1"/>
    <col min="9475" max="9475" width="10.28515625" style="10" customWidth="1"/>
    <col min="9476" max="9478" width="11.5703125" style="10" bestFit="1" customWidth="1"/>
    <col min="9479" max="9480" width="12.42578125" style="10" bestFit="1" customWidth="1"/>
    <col min="9481" max="9481" width="16.5703125" style="10" bestFit="1" customWidth="1"/>
    <col min="9482" max="9726" width="9.28515625" style="10"/>
    <col min="9727" max="9727" width="0" style="10" hidden="1" customWidth="1"/>
    <col min="9728" max="9728" width="9.5703125" style="10" customWidth="1"/>
    <col min="9729" max="9729" width="0" style="10" hidden="1" customWidth="1"/>
    <col min="9730" max="9730" width="80" style="10" customWidth="1"/>
    <col min="9731" max="9731" width="10.28515625" style="10" customWidth="1"/>
    <col min="9732" max="9734" width="11.5703125" style="10" bestFit="1" customWidth="1"/>
    <col min="9735" max="9736" width="12.42578125" style="10" bestFit="1" customWidth="1"/>
    <col min="9737" max="9737" width="16.5703125" style="10" bestFit="1" customWidth="1"/>
    <col min="9738" max="9982" width="9.28515625" style="10"/>
    <col min="9983" max="9983" width="0" style="10" hidden="1" customWidth="1"/>
    <col min="9984" max="9984" width="9.5703125" style="10" customWidth="1"/>
    <col min="9985" max="9985" width="0" style="10" hidden="1" customWidth="1"/>
    <col min="9986" max="9986" width="80" style="10" customWidth="1"/>
    <col min="9987" max="9987" width="10.28515625" style="10" customWidth="1"/>
    <col min="9988" max="9990" width="11.5703125" style="10" bestFit="1" customWidth="1"/>
    <col min="9991" max="9992" width="12.42578125" style="10" bestFit="1" customWidth="1"/>
    <col min="9993" max="9993" width="16.5703125" style="10" bestFit="1" customWidth="1"/>
    <col min="9994" max="10238" width="9.28515625" style="10"/>
    <col min="10239" max="10239" width="0" style="10" hidden="1" customWidth="1"/>
    <col min="10240" max="10240" width="9.5703125" style="10" customWidth="1"/>
    <col min="10241" max="10241" width="0" style="10" hidden="1" customWidth="1"/>
    <col min="10242" max="10242" width="80" style="10" customWidth="1"/>
    <col min="10243" max="10243" width="10.28515625" style="10" customWidth="1"/>
    <col min="10244" max="10246" width="11.5703125" style="10" bestFit="1" customWidth="1"/>
    <col min="10247" max="10248" width="12.42578125" style="10" bestFit="1" customWidth="1"/>
    <col min="10249" max="10249" width="16.5703125" style="10" bestFit="1" customWidth="1"/>
    <col min="10250" max="10494" width="9.28515625" style="10"/>
    <col min="10495" max="10495" width="0" style="10" hidden="1" customWidth="1"/>
    <col min="10496" max="10496" width="9.5703125" style="10" customWidth="1"/>
    <col min="10497" max="10497" width="0" style="10" hidden="1" customWidth="1"/>
    <col min="10498" max="10498" width="80" style="10" customWidth="1"/>
    <col min="10499" max="10499" width="10.28515625" style="10" customWidth="1"/>
    <col min="10500" max="10502" width="11.5703125" style="10" bestFit="1" customWidth="1"/>
    <col min="10503" max="10504" width="12.42578125" style="10" bestFit="1" customWidth="1"/>
    <col min="10505" max="10505" width="16.5703125" style="10" bestFit="1" customWidth="1"/>
    <col min="10506" max="10750" width="9.28515625" style="10"/>
    <col min="10751" max="10751" width="0" style="10" hidden="1" customWidth="1"/>
    <col min="10752" max="10752" width="9.5703125" style="10" customWidth="1"/>
    <col min="10753" max="10753" width="0" style="10" hidden="1" customWidth="1"/>
    <col min="10754" max="10754" width="80" style="10" customWidth="1"/>
    <col min="10755" max="10755" width="10.28515625" style="10" customWidth="1"/>
    <col min="10756" max="10758" width="11.5703125" style="10" bestFit="1" customWidth="1"/>
    <col min="10759" max="10760" width="12.42578125" style="10" bestFit="1" customWidth="1"/>
    <col min="10761" max="10761" width="16.5703125" style="10" bestFit="1" customWidth="1"/>
    <col min="10762" max="11006" width="9.28515625" style="10"/>
    <col min="11007" max="11007" width="0" style="10" hidden="1" customWidth="1"/>
    <col min="11008" max="11008" width="9.5703125" style="10" customWidth="1"/>
    <col min="11009" max="11009" width="0" style="10" hidden="1" customWidth="1"/>
    <col min="11010" max="11010" width="80" style="10" customWidth="1"/>
    <col min="11011" max="11011" width="10.28515625" style="10" customWidth="1"/>
    <col min="11012" max="11014" width="11.5703125" style="10" bestFit="1" customWidth="1"/>
    <col min="11015" max="11016" width="12.42578125" style="10" bestFit="1" customWidth="1"/>
    <col min="11017" max="11017" width="16.5703125" style="10" bestFit="1" customWidth="1"/>
    <col min="11018" max="11262" width="9.28515625" style="10"/>
    <col min="11263" max="11263" width="0" style="10" hidden="1" customWidth="1"/>
    <col min="11264" max="11264" width="9.5703125" style="10" customWidth="1"/>
    <col min="11265" max="11265" width="0" style="10" hidden="1" customWidth="1"/>
    <col min="11266" max="11266" width="80" style="10" customWidth="1"/>
    <col min="11267" max="11267" width="10.28515625" style="10" customWidth="1"/>
    <col min="11268" max="11270" width="11.5703125" style="10" bestFit="1" customWidth="1"/>
    <col min="11271" max="11272" width="12.42578125" style="10" bestFit="1" customWidth="1"/>
    <col min="11273" max="11273" width="16.5703125" style="10" bestFit="1" customWidth="1"/>
    <col min="11274" max="11518" width="9.28515625" style="10"/>
    <col min="11519" max="11519" width="0" style="10" hidden="1" customWidth="1"/>
    <col min="11520" max="11520" width="9.5703125" style="10" customWidth="1"/>
    <col min="11521" max="11521" width="0" style="10" hidden="1" customWidth="1"/>
    <col min="11522" max="11522" width="80" style="10" customWidth="1"/>
    <col min="11523" max="11523" width="10.28515625" style="10" customWidth="1"/>
    <col min="11524" max="11526" width="11.5703125" style="10" bestFit="1" customWidth="1"/>
    <col min="11527" max="11528" width="12.42578125" style="10" bestFit="1" customWidth="1"/>
    <col min="11529" max="11529" width="16.5703125" style="10" bestFit="1" customWidth="1"/>
    <col min="11530" max="11774" width="9.28515625" style="10"/>
    <col min="11775" max="11775" width="0" style="10" hidden="1" customWidth="1"/>
    <col min="11776" max="11776" width="9.5703125" style="10" customWidth="1"/>
    <col min="11777" max="11777" width="0" style="10" hidden="1" customWidth="1"/>
    <col min="11778" max="11778" width="80" style="10" customWidth="1"/>
    <col min="11779" max="11779" width="10.28515625" style="10" customWidth="1"/>
    <col min="11780" max="11782" width="11.5703125" style="10" bestFit="1" customWidth="1"/>
    <col min="11783" max="11784" width="12.42578125" style="10" bestFit="1" customWidth="1"/>
    <col min="11785" max="11785" width="16.5703125" style="10" bestFit="1" customWidth="1"/>
    <col min="11786" max="12030" width="9.28515625" style="10"/>
    <col min="12031" max="12031" width="0" style="10" hidden="1" customWidth="1"/>
    <col min="12032" max="12032" width="9.5703125" style="10" customWidth="1"/>
    <col min="12033" max="12033" width="0" style="10" hidden="1" customWidth="1"/>
    <col min="12034" max="12034" width="80" style="10" customWidth="1"/>
    <col min="12035" max="12035" width="10.28515625" style="10" customWidth="1"/>
    <col min="12036" max="12038" width="11.5703125" style="10" bestFit="1" customWidth="1"/>
    <col min="12039" max="12040" width="12.42578125" style="10" bestFit="1" customWidth="1"/>
    <col min="12041" max="12041" width="16.5703125" style="10" bestFit="1" customWidth="1"/>
    <col min="12042" max="12286" width="9.28515625" style="10"/>
    <col min="12287" max="12287" width="0" style="10" hidden="1" customWidth="1"/>
    <col min="12288" max="12288" width="9.5703125" style="10" customWidth="1"/>
    <col min="12289" max="12289" width="0" style="10" hidden="1" customWidth="1"/>
    <col min="12290" max="12290" width="80" style="10" customWidth="1"/>
    <col min="12291" max="12291" width="10.28515625" style="10" customWidth="1"/>
    <col min="12292" max="12294" width="11.5703125" style="10" bestFit="1" customWidth="1"/>
    <col min="12295" max="12296" width="12.42578125" style="10" bestFit="1" customWidth="1"/>
    <col min="12297" max="12297" width="16.5703125" style="10" bestFit="1" customWidth="1"/>
    <col min="12298" max="12542" width="9.28515625" style="10"/>
    <col min="12543" max="12543" width="0" style="10" hidden="1" customWidth="1"/>
    <col min="12544" max="12544" width="9.5703125" style="10" customWidth="1"/>
    <col min="12545" max="12545" width="0" style="10" hidden="1" customWidth="1"/>
    <col min="12546" max="12546" width="80" style="10" customWidth="1"/>
    <col min="12547" max="12547" width="10.28515625" style="10" customWidth="1"/>
    <col min="12548" max="12550" width="11.5703125" style="10" bestFit="1" customWidth="1"/>
    <col min="12551" max="12552" width="12.42578125" style="10" bestFit="1" customWidth="1"/>
    <col min="12553" max="12553" width="16.5703125" style="10" bestFit="1" customWidth="1"/>
    <col min="12554" max="12798" width="9.28515625" style="10"/>
    <col min="12799" max="12799" width="0" style="10" hidden="1" customWidth="1"/>
    <col min="12800" max="12800" width="9.5703125" style="10" customWidth="1"/>
    <col min="12801" max="12801" width="0" style="10" hidden="1" customWidth="1"/>
    <col min="12802" max="12802" width="80" style="10" customWidth="1"/>
    <col min="12803" max="12803" width="10.28515625" style="10" customWidth="1"/>
    <col min="12804" max="12806" width="11.5703125" style="10" bestFit="1" customWidth="1"/>
    <col min="12807" max="12808" width="12.42578125" style="10" bestFit="1" customWidth="1"/>
    <col min="12809" max="12809" width="16.5703125" style="10" bestFit="1" customWidth="1"/>
    <col min="12810" max="13054" width="9.28515625" style="10"/>
    <col min="13055" max="13055" width="0" style="10" hidden="1" customWidth="1"/>
    <col min="13056" max="13056" width="9.5703125" style="10" customWidth="1"/>
    <col min="13057" max="13057" width="0" style="10" hidden="1" customWidth="1"/>
    <col min="13058" max="13058" width="80" style="10" customWidth="1"/>
    <col min="13059" max="13059" width="10.28515625" style="10" customWidth="1"/>
    <col min="13060" max="13062" width="11.5703125" style="10" bestFit="1" customWidth="1"/>
    <col min="13063" max="13064" width="12.42578125" style="10" bestFit="1" customWidth="1"/>
    <col min="13065" max="13065" width="16.5703125" style="10" bestFit="1" customWidth="1"/>
    <col min="13066" max="13310" width="9.28515625" style="10"/>
    <col min="13311" max="13311" width="0" style="10" hidden="1" customWidth="1"/>
    <col min="13312" max="13312" width="9.5703125" style="10" customWidth="1"/>
    <col min="13313" max="13313" width="0" style="10" hidden="1" customWidth="1"/>
    <col min="13314" max="13314" width="80" style="10" customWidth="1"/>
    <col min="13315" max="13315" width="10.28515625" style="10" customWidth="1"/>
    <col min="13316" max="13318" width="11.5703125" style="10" bestFit="1" customWidth="1"/>
    <col min="13319" max="13320" width="12.42578125" style="10" bestFit="1" customWidth="1"/>
    <col min="13321" max="13321" width="16.5703125" style="10" bestFit="1" customWidth="1"/>
    <col min="13322" max="13566" width="9.28515625" style="10"/>
    <col min="13567" max="13567" width="0" style="10" hidden="1" customWidth="1"/>
    <col min="13568" max="13568" width="9.5703125" style="10" customWidth="1"/>
    <col min="13569" max="13569" width="0" style="10" hidden="1" customWidth="1"/>
    <col min="13570" max="13570" width="80" style="10" customWidth="1"/>
    <col min="13571" max="13571" width="10.28515625" style="10" customWidth="1"/>
    <col min="13572" max="13574" width="11.5703125" style="10" bestFit="1" customWidth="1"/>
    <col min="13575" max="13576" width="12.42578125" style="10" bestFit="1" customWidth="1"/>
    <col min="13577" max="13577" width="16.5703125" style="10" bestFit="1" customWidth="1"/>
    <col min="13578" max="13822" width="9.28515625" style="10"/>
    <col min="13823" max="13823" width="0" style="10" hidden="1" customWidth="1"/>
    <col min="13824" max="13824" width="9.5703125" style="10" customWidth="1"/>
    <col min="13825" max="13825" width="0" style="10" hidden="1" customWidth="1"/>
    <col min="13826" max="13826" width="80" style="10" customWidth="1"/>
    <col min="13827" max="13827" width="10.28515625" style="10" customWidth="1"/>
    <col min="13828" max="13830" width="11.5703125" style="10" bestFit="1" customWidth="1"/>
    <col min="13831" max="13832" width="12.42578125" style="10" bestFit="1" customWidth="1"/>
    <col min="13833" max="13833" width="16.5703125" style="10" bestFit="1" customWidth="1"/>
    <col min="13834" max="14078" width="9.28515625" style="10"/>
    <col min="14079" max="14079" width="0" style="10" hidden="1" customWidth="1"/>
    <col min="14080" max="14080" width="9.5703125" style="10" customWidth="1"/>
    <col min="14081" max="14081" width="0" style="10" hidden="1" customWidth="1"/>
    <col min="14082" max="14082" width="80" style="10" customWidth="1"/>
    <col min="14083" max="14083" width="10.28515625" style="10" customWidth="1"/>
    <col min="14084" max="14086" width="11.5703125" style="10" bestFit="1" customWidth="1"/>
    <col min="14087" max="14088" width="12.42578125" style="10" bestFit="1" customWidth="1"/>
    <col min="14089" max="14089" width="16.5703125" style="10" bestFit="1" customWidth="1"/>
    <col min="14090" max="14334" width="9.28515625" style="10"/>
    <col min="14335" max="14335" width="0" style="10" hidden="1" customWidth="1"/>
    <col min="14336" max="14336" width="9.5703125" style="10" customWidth="1"/>
    <col min="14337" max="14337" width="0" style="10" hidden="1" customWidth="1"/>
    <col min="14338" max="14338" width="80" style="10" customWidth="1"/>
    <col min="14339" max="14339" width="10.28515625" style="10" customWidth="1"/>
    <col min="14340" max="14342" width="11.5703125" style="10" bestFit="1" customWidth="1"/>
    <col min="14343" max="14344" width="12.42578125" style="10" bestFit="1" customWidth="1"/>
    <col min="14345" max="14345" width="16.5703125" style="10" bestFit="1" customWidth="1"/>
    <col min="14346" max="14590" width="9.28515625" style="10"/>
    <col min="14591" max="14591" width="0" style="10" hidden="1" customWidth="1"/>
    <col min="14592" max="14592" width="9.5703125" style="10" customWidth="1"/>
    <col min="14593" max="14593" width="0" style="10" hidden="1" customWidth="1"/>
    <col min="14594" max="14594" width="80" style="10" customWidth="1"/>
    <col min="14595" max="14595" width="10.28515625" style="10" customWidth="1"/>
    <col min="14596" max="14598" width="11.5703125" style="10" bestFit="1" customWidth="1"/>
    <col min="14599" max="14600" width="12.42578125" style="10" bestFit="1" customWidth="1"/>
    <col min="14601" max="14601" width="16.5703125" style="10" bestFit="1" customWidth="1"/>
    <col min="14602" max="14846" width="9.28515625" style="10"/>
    <col min="14847" max="14847" width="0" style="10" hidden="1" customWidth="1"/>
    <col min="14848" max="14848" width="9.5703125" style="10" customWidth="1"/>
    <col min="14849" max="14849" width="0" style="10" hidden="1" customWidth="1"/>
    <col min="14850" max="14850" width="80" style="10" customWidth="1"/>
    <col min="14851" max="14851" width="10.28515625" style="10" customWidth="1"/>
    <col min="14852" max="14854" width="11.5703125" style="10" bestFit="1" customWidth="1"/>
    <col min="14855" max="14856" width="12.42578125" style="10" bestFit="1" customWidth="1"/>
    <col min="14857" max="14857" width="16.5703125" style="10" bestFit="1" customWidth="1"/>
    <col min="14858" max="15102" width="9.28515625" style="10"/>
    <col min="15103" max="15103" width="0" style="10" hidden="1" customWidth="1"/>
    <col min="15104" max="15104" width="9.5703125" style="10" customWidth="1"/>
    <col min="15105" max="15105" width="0" style="10" hidden="1" customWidth="1"/>
    <col min="15106" max="15106" width="80" style="10" customWidth="1"/>
    <col min="15107" max="15107" width="10.28515625" style="10" customWidth="1"/>
    <col min="15108" max="15110" width="11.5703125" style="10" bestFit="1" customWidth="1"/>
    <col min="15111" max="15112" width="12.42578125" style="10" bestFit="1" customWidth="1"/>
    <col min="15113" max="15113" width="16.5703125" style="10" bestFit="1" customWidth="1"/>
    <col min="15114" max="15358" width="9.28515625" style="10"/>
    <col min="15359" max="15359" width="0" style="10" hidden="1" customWidth="1"/>
    <col min="15360" max="15360" width="9.5703125" style="10" customWidth="1"/>
    <col min="15361" max="15361" width="0" style="10" hidden="1" customWidth="1"/>
    <col min="15362" max="15362" width="80" style="10" customWidth="1"/>
    <col min="15363" max="15363" width="10.28515625" style="10" customWidth="1"/>
    <col min="15364" max="15366" width="11.5703125" style="10" bestFit="1" customWidth="1"/>
    <col min="15367" max="15368" width="12.42578125" style="10" bestFit="1" customWidth="1"/>
    <col min="15369" max="15369" width="16.5703125" style="10" bestFit="1" customWidth="1"/>
    <col min="15370" max="15614" width="9.28515625" style="10"/>
    <col min="15615" max="15615" width="0" style="10" hidden="1" customWidth="1"/>
    <col min="15616" max="15616" width="9.5703125" style="10" customWidth="1"/>
    <col min="15617" max="15617" width="0" style="10" hidden="1" customWidth="1"/>
    <col min="15618" max="15618" width="80" style="10" customWidth="1"/>
    <col min="15619" max="15619" width="10.28515625" style="10" customWidth="1"/>
    <col min="15620" max="15622" width="11.5703125" style="10" bestFit="1" customWidth="1"/>
    <col min="15623" max="15624" width="12.42578125" style="10" bestFit="1" customWidth="1"/>
    <col min="15625" max="15625" width="16.5703125" style="10" bestFit="1" customWidth="1"/>
    <col min="15626" max="15870" width="9.28515625" style="10"/>
    <col min="15871" max="15871" width="0" style="10" hidden="1" customWidth="1"/>
    <col min="15872" max="15872" width="9.5703125" style="10" customWidth="1"/>
    <col min="15873" max="15873" width="0" style="10" hidden="1" customWidth="1"/>
    <col min="15874" max="15874" width="80" style="10" customWidth="1"/>
    <col min="15875" max="15875" width="10.28515625" style="10" customWidth="1"/>
    <col min="15876" max="15878" width="11.5703125" style="10" bestFit="1" customWidth="1"/>
    <col min="15879" max="15880" width="12.42578125" style="10" bestFit="1" customWidth="1"/>
    <col min="15881" max="15881" width="16.5703125" style="10" bestFit="1" customWidth="1"/>
    <col min="15882" max="16126" width="9.28515625" style="10"/>
    <col min="16127" max="16127" width="0" style="10" hidden="1" customWidth="1"/>
    <col min="16128" max="16128" width="9.5703125" style="10" customWidth="1"/>
    <col min="16129" max="16129" width="0" style="10" hidden="1" customWidth="1"/>
    <col min="16130" max="16130" width="80" style="10" customWidth="1"/>
    <col min="16131" max="16131" width="10.28515625" style="10" customWidth="1"/>
    <col min="16132" max="16134" width="11.5703125" style="10" bestFit="1" customWidth="1"/>
    <col min="16135" max="16136" width="12.42578125" style="10" bestFit="1" customWidth="1"/>
    <col min="16137" max="16137" width="16.5703125" style="10" bestFit="1" customWidth="1"/>
    <col min="16138" max="16384" width="9.28515625" style="10"/>
  </cols>
  <sheetData>
    <row r="1" spans="1:9" ht="16.899999999999999" customHeight="1" x14ac:dyDescent="0.25">
      <c r="A1" s="230" t="s">
        <v>249</v>
      </c>
      <c r="B1" s="230"/>
      <c r="C1" s="230"/>
      <c r="D1" s="230"/>
      <c r="E1" s="230"/>
      <c r="F1" s="230"/>
      <c r="G1" s="230"/>
      <c r="H1" s="230"/>
      <c r="I1" s="230"/>
    </row>
    <row r="2" spans="1:9" ht="16.899999999999999" customHeight="1" x14ac:dyDescent="0.25">
      <c r="A2" s="230" t="s">
        <v>126</v>
      </c>
      <c r="B2" s="230"/>
      <c r="C2" s="230"/>
      <c r="D2" s="230"/>
      <c r="E2" s="230"/>
      <c r="F2" s="230"/>
      <c r="G2" s="230"/>
      <c r="H2" s="230"/>
      <c r="I2" s="230"/>
    </row>
    <row r="3" spans="1:9" ht="15.6" customHeight="1" thickBot="1" x14ac:dyDescent="0.3"/>
    <row r="4" spans="1:9" s="9" customFormat="1" ht="25.5" customHeight="1" x14ac:dyDescent="0.25">
      <c r="A4" s="11" t="s">
        <v>26</v>
      </c>
      <c r="B4" s="12" t="s">
        <v>27</v>
      </c>
      <c r="C4" s="12" t="s">
        <v>28</v>
      </c>
      <c r="D4" s="13" t="s">
        <v>29</v>
      </c>
      <c r="E4" s="92" t="s">
        <v>30</v>
      </c>
      <c r="F4" s="92" t="s">
        <v>31</v>
      </c>
      <c r="G4" s="13" t="s">
        <v>32</v>
      </c>
      <c r="H4" s="13" t="s">
        <v>33</v>
      </c>
      <c r="I4" s="14" t="s">
        <v>34</v>
      </c>
    </row>
    <row r="5" spans="1:9" s="15" customFormat="1" ht="6" customHeight="1" x14ac:dyDescent="0.25">
      <c r="A5" s="16"/>
      <c r="B5" s="17"/>
      <c r="C5" s="18"/>
      <c r="D5" s="18"/>
      <c r="E5" s="18"/>
      <c r="F5" s="18"/>
      <c r="G5" s="18"/>
      <c r="H5" s="18"/>
      <c r="I5" s="19"/>
    </row>
    <row r="6" spans="1:9" s="20" customFormat="1" ht="15" x14ac:dyDescent="0.2">
      <c r="A6" s="21"/>
      <c r="B6" s="22" t="s">
        <v>35</v>
      </c>
      <c r="C6" s="23"/>
      <c r="D6" s="24"/>
      <c r="E6" s="24"/>
      <c r="F6" s="24"/>
      <c r="G6" s="24"/>
      <c r="H6" s="24"/>
      <c r="I6" s="25"/>
    </row>
    <row r="7" spans="1:9" s="20" customFormat="1" ht="15" x14ac:dyDescent="0.2">
      <c r="A7" s="21"/>
      <c r="B7" s="22" t="s">
        <v>36</v>
      </c>
      <c r="C7" s="23"/>
      <c r="D7" s="24"/>
      <c r="E7" s="24"/>
      <c r="F7" s="24"/>
      <c r="G7" s="24"/>
      <c r="H7" s="24"/>
      <c r="I7" s="25"/>
    </row>
    <row r="8" spans="1:9" s="20" customFormat="1" ht="15" x14ac:dyDescent="0.2">
      <c r="A8" s="26">
        <v>1</v>
      </c>
      <c r="B8" s="27" t="s">
        <v>37</v>
      </c>
      <c r="C8" s="28" t="s">
        <v>38</v>
      </c>
      <c r="D8" s="29">
        <v>40</v>
      </c>
      <c r="E8" s="93">
        <v>0</v>
      </c>
      <c r="F8" s="93">
        <v>0</v>
      </c>
      <c r="G8" s="29">
        <f>SUM(D8*E8)</f>
        <v>0</v>
      </c>
      <c r="H8" s="29">
        <f>SUM(D8*F8)</f>
        <v>0</v>
      </c>
      <c r="I8" s="30">
        <f>SUM(G8+H8)</f>
        <v>0</v>
      </c>
    </row>
    <row r="9" spans="1:9" s="20" customFormat="1" ht="15" x14ac:dyDescent="0.2">
      <c r="A9" s="26">
        <v>2</v>
      </c>
      <c r="B9" s="27" t="s">
        <v>39</v>
      </c>
      <c r="C9" s="28" t="s">
        <v>38</v>
      </c>
      <c r="D9" s="29">
        <v>100</v>
      </c>
      <c r="E9" s="93">
        <v>0</v>
      </c>
      <c r="F9" s="93">
        <v>0</v>
      </c>
      <c r="G9" s="29">
        <f>SUM(D9*E9)</f>
        <v>0</v>
      </c>
      <c r="H9" s="29">
        <f>SUM(D9*F9)</f>
        <v>0</v>
      </c>
      <c r="I9" s="30">
        <f>SUM(G9+H9)</f>
        <v>0</v>
      </c>
    </row>
    <row r="10" spans="1:9" s="20" customFormat="1" ht="15" x14ac:dyDescent="0.2">
      <c r="A10" s="26">
        <v>3</v>
      </c>
      <c r="B10" s="27" t="s">
        <v>40</v>
      </c>
      <c r="C10" s="28" t="s">
        <v>38</v>
      </c>
      <c r="D10" s="29">
        <v>150</v>
      </c>
      <c r="E10" s="93">
        <v>0</v>
      </c>
      <c r="F10" s="93">
        <v>0</v>
      </c>
      <c r="G10" s="29">
        <f>SUM(D10*E10)</f>
        <v>0</v>
      </c>
      <c r="H10" s="29">
        <f>SUM(D10*F10)</f>
        <v>0</v>
      </c>
      <c r="I10" s="30">
        <f>SUM(G10+H10)</f>
        <v>0</v>
      </c>
    </row>
    <row r="11" spans="1:9" s="20" customFormat="1" ht="15" x14ac:dyDescent="0.2">
      <c r="A11" s="26">
        <v>4</v>
      </c>
      <c r="B11" s="27" t="s">
        <v>41</v>
      </c>
      <c r="C11" s="28" t="s">
        <v>38</v>
      </c>
      <c r="D11" s="29">
        <v>30</v>
      </c>
      <c r="E11" s="93">
        <v>0</v>
      </c>
      <c r="F11" s="93">
        <v>0</v>
      </c>
      <c r="G11" s="29">
        <f>SUM(D11*E11)</f>
        <v>0</v>
      </c>
      <c r="H11" s="29">
        <f>SUM(D11*F11)</f>
        <v>0</v>
      </c>
      <c r="I11" s="30">
        <f>SUM(G11+H11)</f>
        <v>0</v>
      </c>
    </row>
    <row r="12" spans="1:9" s="20" customFormat="1" ht="15" x14ac:dyDescent="0.2">
      <c r="A12" s="21"/>
      <c r="B12" s="22" t="s">
        <v>42</v>
      </c>
      <c r="C12" s="23"/>
      <c r="D12" s="24"/>
      <c r="E12" s="24"/>
      <c r="F12" s="24"/>
      <c r="G12" s="24"/>
      <c r="H12" s="24"/>
      <c r="I12" s="31"/>
    </row>
    <row r="13" spans="1:9" s="20" customFormat="1" ht="15" x14ac:dyDescent="0.2">
      <c r="A13" s="26">
        <v>1</v>
      </c>
      <c r="B13" s="27" t="s">
        <v>43</v>
      </c>
      <c r="C13" s="28" t="s">
        <v>44</v>
      </c>
      <c r="D13" s="29">
        <v>6</v>
      </c>
      <c r="E13" s="93">
        <v>0</v>
      </c>
      <c r="F13" s="93">
        <v>0</v>
      </c>
      <c r="G13" s="29">
        <f>SUM(D13*E13)</f>
        <v>0</v>
      </c>
      <c r="H13" s="29">
        <f>SUM(D13*F13)</f>
        <v>0</v>
      </c>
      <c r="I13" s="30">
        <f>SUM(G13+H13)</f>
        <v>0</v>
      </c>
    </row>
    <row r="14" spans="1:9" s="20" customFormat="1" ht="15" x14ac:dyDescent="0.2">
      <c r="A14" s="26">
        <v>2</v>
      </c>
      <c r="B14" s="27" t="s">
        <v>45</v>
      </c>
      <c r="C14" s="28" t="s">
        <v>44</v>
      </c>
      <c r="D14" s="29">
        <v>6</v>
      </c>
      <c r="E14" s="93">
        <v>0</v>
      </c>
      <c r="F14" s="93">
        <v>0</v>
      </c>
      <c r="G14" s="29">
        <f>SUM(D14*E14)</f>
        <v>0</v>
      </c>
      <c r="H14" s="29">
        <f>SUM(D14*F14)</f>
        <v>0</v>
      </c>
      <c r="I14" s="30">
        <f>SUM(G14+H14)</f>
        <v>0</v>
      </c>
    </row>
    <row r="15" spans="1:9" s="20" customFormat="1" ht="15" x14ac:dyDescent="0.2">
      <c r="A15" s="26">
        <v>3</v>
      </c>
      <c r="B15" s="27" t="s">
        <v>46</v>
      </c>
      <c r="C15" s="28" t="s">
        <v>20</v>
      </c>
      <c r="D15" s="29">
        <v>1</v>
      </c>
      <c r="E15" s="93">
        <v>0</v>
      </c>
      <c r="F15" s="93">
        <v>0</v>
      </c>
      <c r="G15" s="29">
        <f>SUM(D15*E15)</f>
        <v>0</v>
      </c>
      <c r="H15" s="29">
        <f>SUM(D15*F15)</f>
        <v>0</v>
      </c>
      <c r="I15" s="30">
        <f>SUM(G15+H15)</f>
        <v>0</v>
      </c>
    </row>
    <row r="16" spans="1:9" s="20" customFormat="1" ht="15" x14ac:dyDescent="0.2">
      <c r="A16" s="21"/>
      <c r="B16" s="22" t="s">
        <v>47</v>
      </c>
      <c r="C16" s="23"/>
      <c r="D16" s="24"/>
      <c r="E16" s="24"/>
      <c r="F16" s="24"/>
      <c r="G16" s="24"/>
      <c r="H16" s="24"/>
      <c r="I16" s="31"/>
    </row>
    <row r="17" spans="1:9" s="20" customFormat="1" ht="15" x14ac:dyDescent="0.2">
      <c r="A17" s="26">
        <v>1</v>
      </c>
      <c r="B17" s="32" t="s">
        <v>48</v>
      </c>
      <c r="C17" s="28" t="s">
        <v>44</v>
      </c>
      <c r="D17" s="29">
        <v>1</v>
      </c>
      <c r="E17" s="93">
        <v>0</v>
      </c>
      <c r="F17" s="93">
        <v>0</v>
      </c>
      <c r="G17" s="29">
        <f>SUM(D17*E17)</f>
        <v>0</v>
      </c>
      <c r="H17" s="29">
        <f>SUM(D17*F17)</f>
        <v>0</v>
      </c>
      <c r="I17" s="30">
        <f>SUM(G17+H17)</f>
        <v>0</v>
      </c>
    </row>
    <row r="18" spans="1:9" s="20" customFormat="1" ht="15" x14ac:dyDescent="0.2">
      <c r="A18" s="26">
        <v>2</v>
      </c>
      <c r="B18" s="32" t="s">
        <v>49</v>
      </c>
      <c r="C18" s="28" t="s">
        <v>44</v>
      </c>
      <c r="D18" s="29">
        <v>1</v>
      </c>
      <c r="E18" s="93">
        <v>0</v>
      </c>
      <c r="F18" s="93">
        <v>0</v>
      </c>
      <c r="G18" s="29">
        <f>SUM(D18*E18)</f>
        <v>0</v>
      </c>
      <c r="H18" s="29">
        <f>SUM(D18*F18)</f>
        <v>0</v>
      </c>
      <c r="I18" s="30">
        <f>SUM(G18+H18)</f>
        <v>0</v>
      </c>
    </row>
    <row r="19" spans="1:9" s="20" customFormat="1" ht="15" x14ac:dyDescent="0.2">
      <c r="A19" s="26">
        <v>3</v>
      </c>
      <c r="B19" s="32" t="s">
        <v>50</v>
      </c>
      <c r="C19" s="28" t="s">
        <v>44</v>
      </c>
      <c r="D19" s="29">
        <v>6</v>
      </c>
      <c r="E19" s="93">
        <v>0</v>
      </c>
      <c r="F19" s="93">
        <v>0</v>
      </c>
      <c r="G19" s="29">
        <f>SUM(D19*E19)</f>
        <v>0</v>
      </c>
      <c r="H19" s="29">
        <f>SUM(D19*F19)</f>
        <v>0</v>
      </c>
      <c r="I19" s="30">
        <f>SUM(G19+H19)</f>
        <v>0</v>
      </c>
    </row>
    <row r="20" spans="1:9" s="20" customFormat="1" ht="15" x14ac:dyDescent="0.2">
      <c r="A20" s="26">
        <v>4</v>
      </c>
      <c r="B20" s="27" t="s">
        <v>46</v>
      </c>
      <c r="C20" s="28" t="s">
        <v>20</v>
      </c>
      <c r="D20" s="29">
        <v>1</v>
      </c>
      <c r="E20" s="93">
        <v>0</v>
      </c>
      <c r="F20" s="93">
        <v>0</v>
      </c>
      <c r="G20" s="29">
        <f>SUM(D20*E20)</f>
        <v>0</v>
      </c>
      <c r="H20" s="29">
        <f>SUM(D20*F20)</f>
        <v>0</v>
      </c>
      <c r="I20" s="30">
        <f>SUM(G20+H20)</f>
        <v>0</v>
      </c>
    </row>
    <row r="21" spans="1:9" s="20" customFormat="1" ht="15" x14ac:dyDescent="0.2">
      <c r="A21" s="21"/>
      <c r="B21" s="22" t="s">
        <v>51</v>
      </c>
      <c r="C21" s="23"/>
      <c r="D21" s="24"/>
      <c r="E21" s="24"/>
      <c r="F21" s="24"/>
      <c r="G21" s="24"/>
      <c r="H21" s="24"/>
      <c r="I21" s="31"/>
    </row>
    <row r="22" spans="1:9" s="20" customFormat="1" ht="15" x14ac:dyDescent="0.2">
      <c r="A22" s="26">
        <v>1</v>
      </c>
      <c r="B22" s="27" t="s">
        <v>52</v>
      </c>
      <c r="C22" s="28" t="s">
        <v>20</v>
      </c>
      <c r="D22" s="29">
        <v>36</v>
      </c>
      <c r="E22" s="93">
        <v>0</v>
      </c>
      <c r="F22" s="93">
        <v>0</v>
      </c>
      <c r="G22" s="29">
        <f t="shared" ref="G22:G28" si="0">SUM(D22*E22)</f>
        <v>0</v>
      </c>
      <c r="H22" s="29">
        <f t="shared" ref="H22:H28" si="1">SUM(D22*F22)</f>
        <v>0</v>
      </c>
      <c r="I22" s="30">
        <f t="shared" ref="I22:I28" si="2">SUM(G22+H22)</f>
        <v>0</v>
      </c>
    </row>
    <row r="23" spans="1:9" s="20" customFormat="1" ht="15" x14ac:dyDescent="0.2">
      <c r="A23" s="26">
        <v>2</v>
      </c>
      <c r="B23" s="27" t="s">
        <v>53</v>
      </c>
      <c r="C23" s="28" t="s">
        <v>20</v>
      </c>
      <c r="D23" s="29">
        <v>6</v>
      </c>
      <c r="E23" s="93">
        <v>0</v>
      </c>
      <c r="F23" s="93">
        <v>0</v>
      </c>
      <c r="G23" s="29">
        <f t="shared" si="0"/>
        <v>0</v>
      </c>
      <c r="H23" s="29">
        <f t="shared" si="1"/>
        <v>0</v>
      </c>
      <c r="I23" s="30">
        <f t="shared" si="2"/>
        <v>0</v>
      </c>
    </row>
    <row r="24" spans="1:9" s="20" customFormat="1" ht="15" x14ac:dyDescent="0.2">
      <c r="A24" s="26">
        <v>3</v>
      </c>
      <c r="B24" s="27" t="s">
        <v>54</v>
      </c>
      <c r="C24" s="28" t="s">
        <v>20</v>
      </c>
      <c r="D24" s="29">
        <v>3</v>
      </c>
      <c r="E24" s="93">
        <v>0</v>
      </c>
      <c r="F24" s="93">
        <v>0</v>
      </c>
      <c r="G24" s="29">
        <f t="shared" si="0"/>
        <v>0</v>
      </c>
      <c r="H24" s="29">
        <f t="shared" si="1"/>
        <v>0</v>
      </c>
      <c r="I24" s="30">
        <f t="shared" si="2"/>
        <v>0</v>
      </c>
    </row>
    <row r="25" spans="1:9" s="20" customFormat="1" ht="15" x14ac:dyDescent="0.2">
      <c r="A25" s="26">
        <v>4</v>
      </c>
      <c r="B25" s="27" t="s">
        <v>54</v>
      </c>
      <c r="C25" s="28" t="s">
        <v>20</v>
      </c>
      <c r="D25" s="29">
        <v>3</v>
      </c>
      <c r="E25" s="93">
        <v>0</v>
      </c>
      <c r="F25" s="93">
        <v>0</v>
      </c>
      <c r="G25" s="29">
        <f t="shared" si="0"/>
        <v>0</v>
      </c>
      <c r="H25" s="29">
        <f t="shared" si="1"/>
        <v>0</v>
      </c>
      <c r="I25" s="30">
        <f t="shared" si="2"/>
        <v>0</v>
      </c>
    </row>
    <row r="26" spans="1:9" s="20" customFormat="1" ht="15" x14ac:dyDescent="0.2">
      <c r="A26" s="26">
        <v>5</v>
      </c>
      <c r="B26" s="27" t="s">
        <v>55</v>
      </c>
      <c r="C26" s="28" t="s">
        <v>20</v>
      </c>
      <c r="D26" s="29">
        <v>6</v>
      </c>
      <c r="E26" s="93">
        <v>0</v>
      </c>
      <c r="F26" s="93">
        <v>0</v>
      </c>
      <c r="G26" s="29">
        <f t="shared" si="0"/>
        <v>0</v>
      </c>
      <c r="H26" s="29">
        <f t="shared" si="1"/>
        <v>0</v>
      </c>
      <c r="I26" s="30">
        <f t="shared" si="2"/>
        <v>0</v>
      </c>
    </row>
    <row r="27" spans="1:9" s="20" customFormat="1" ht="15" x14ac:dyDescent="0.2">
      <c r="A27" s="26">
        <v>6</v>
      </c>
      <c r="B27" s="27" t="s">
        <v>56</v>
      </c>
      <c r="C27" s="28" t="s">
        <v>20</v>
      </c>
      <c r="D27" s="29">
        <v>3</v>
      </c>
      <c r="E27" s="93">
        <v>0</v>
      </c>
      <c r="F27" s="93">
        <v>0</v>
      </c>
      <c r="G27" s="29">
        <f t="shared" si="0"/>
        <v>0</v>
      </c>
      <c r="H27" s="29">
        <f t="shared" si="1"/>
        <v>0</v>
      </c>
      <c r="I27" s="30">
        <f t="shared" si="2"/>
        <v>0</v>
      </c>
    </row>
    <row r="28" spans="1:9" s="20" customFormat="1" ht="15" x14ac:dyDescent="0.2">
      <c r="A28" s="26">
        <v>7</v>
      </c>
      <c r="B28" s="27" t="s">
        <v>57</v>
      </c>
      <c r="C28" s="28" t="s">
        <v>20</v>
      </c>
      <c r="D28" s="29">
        <v>3</v>
      </c>
      <c r="E28" s="93">
        <v>0</v>
      </c>
      <c r="F28" s="93">
        <v>0</v>
      </c>
      <c r="G28" s="29">
        <f t="shared" si="0"/>
        <v>0</v>
      </c>
      <c r="H28" s="29">
        <f t="shared" si="1"/>
        <v>0</v>
      </c>
      <c r="I28" s="30">
        <f t="shared" si="2"/>
        <v>0</v>
      </c>
    </row>
    <row r="29" spans="1:9" s="20" customFormat="1" ht="15" x14ac:dyDescent="0.2">
      <c r="A29" s="33"/>
      <c r="B29" s="34" t="s">
        <v>58</v>
      </c>
      <c r="C29" s="35"/>
      <c r="D29" s="36"/>
      <c r="E29" s="36"/>
      <c r="F29" s="36"/>
      <c r="G29" s="36"/>
      <c r="H29" s="36"/>
      <c r="I29" s="37"/>
    </row>
    <row r="30" spans="1:9" s="20" customFormat="1" ht="15" x14ac:dyDescent="0.2">
      <c r="A30" s="26">
        <v>1</v>
      </c>
      <c r="B30" s="27" t="s">
        <v>59</v>
      </c>
      <c r="C30" s="28" t="s">
        <v>20</v>
      </c>
      <c r="D30" s="38">
        <v>1</v>
      </c>
      <c r="E30" s="38"/>
      <c r="F30" s="94">
        <v>0</v>
      </c>
      <c r="G30" s="29"/>
      <c r="H30" s="29">
        <f>SUM(D30*F30)</f>
        <v>0</v>
      </c>
      <c r="I30" s="30">
        <f>SUM(G30+H30)</f>
        <v>0</v>
      </c>
    </row>
    <row r="31" spans="1:9" s="20" customFormat="1" ht="15" x14ac:dyDescent="0.2">
      <c r="A31" s="26">
        <v>2</v>
      </c>
      <c r="B31" s="27" t="s">
        <v>60</v>
      </c>
      <c r="C31" s="28" t="s">
        <v>20</v>
      </c>
      <c r="D31" s="38">
        <v>1</v>
      </c>
      <c r="E31" s="38"/>
      <c r="F31" s="94">
        <v>0</v>
      </c>
      <c r="G31" s="29"/>
      <c r="H31" s="29">
        <f>SUM(D31*F31)</f>
        <v>0</v>
      </c>
      <c r="I31" s="30">
        <f>SUM(G31+H31)</f>
        <v>0</v>
      </c>
    </row>
    <row r="32" spans="1:9" s="20" customFormat="1" ht="15" x14ac:dyDescent="0.2">
      <c r="A32" s="26">
        <v>3</v>
      </c>
      <c r="B32" s="27" t="s">
        <v>61</v>
      </c>
      <c r="C32" s="28" t="s">
        <v>20</v>
      </c>
      <c r="D32" s="38">
        <v>1</v>
      </c>
      <c r="E32" s="38"/>
      <c r="F32" s="94">
        <v>0</v>
      </c>
      <c r="G32" s="29"/>
      <c r="H32" s="29">
        <f>SUM(D32*F32)</f>
        <v>0</v>
      </c>
      <c r="I32" s="30">
        <f>SUM(G32+H32)</f>
        <v>0</v>
      </c>
    </row>
    <row r="33" spans="1:9" s="20" customFormat="1" ht="15" x14ac:dyDescent="0.2">
      <c r="A33" s="26">
        <v>4</v>
      </c>
      <c r="B33" s="27" t="s">
        <v>62</v>
      </c>
      <c r="C33" s="28" t="s">
        <v>20</v>
      </c>
      <c r="D33" s="38">
        <v>1</v>
      </c>
      <c r="E33" s="38"/>
      <c r="F33" s="94">
        <v>0</v>
      </c>
      <c r="G33" s="29"/>
      <c r="H33" s="29">
        <f>SUM(D33*F33)</f>
        <v>0</v>
      </c>
      <c r="I33" s="30">
        <f>SUM(G33+H33)</f>
        <v>0</v>
      </c>
    </row>
    <row r="34" spans="1:9" s="20" customFormat="1" ht="15.75" thickBot="1" x14ac:dyDescent="0.25">
      <c r="A34" s="39">
        <v>5</v>
      </c>
      <c r="B34" s="40" t="s">
        <v>63</v>
      </c>
      <c r="C34" s="41" t="s">
        <v>20</v>
      </c>
      <c r="D34" s="42">
        <v>1</v>
      </c>
      <c r="E34" s="42"/>
      <c r="F34" s="95">
        <v>0</v>
      </c>
      <c r="G34" s="43"/>
      <c r="H34" s="43">
        <f>SUM(D34*F34)</f>
        <v>0</v>
      </c>
      <c r="I34" s="44">
        <f>SUM(G34+H34)</f>
        <v>0</v>
      </c>
    </row>
    <row r="35" spans="1:9" s="9" customFormat="1" ht="24" x14ac:dyDescent="0.2">
      <c r="A35" s="98"/>
      <c r="B35" s="98"/>
      <c r="C35" s="98"/>
      <c r="D35" s="98"/>
      <c r="E35" s="98"/>
      <c r="F35" s="98"/>
      <c r="G35" s="99" t="s">
        <v>32</v>
      </c>
      <c r="H35" s="99" t="s">
        <v>33</v>
      </c>
    </row>
    <row r="36" spans="1:9" s="9" customFormat="1" ht="15" x14ac:dyDescent="0.2">
      <c r="A36" s="98"/>
      <c r="B36" s="98" t="s">
        <v>64</v>
      </c>
      <c r="C36" s="98"/>
      <c r="D36" s="98"/>
      <c r="E36" s="98"/>
      <c r="F36" s="98"/>
      <c r="G36" s="100">
        <f>SUM(G4:G34)</f>
        <v>0</v>
      </c>
      <c r="H36" s="100">
        <f>SUM(H4:H34)</f>
        <v>0</v>
      </c>
    </row>
    <row r="37" spans="1:9" ht="13.5" thickBot="1" x14ac:dyDescent="0.25">
      <c r="A37" s="45"/>
      <c r="B37" s="46"/>
      <c r="C37" s="47"/>
      <c r="D37" s="47"/>
      <c r="E37" s="47"/>
      <c r="F37" s="47"/>
      <c r="G37" s="47"/>
      <c r="H37" s="47"/>
      <c r="I37" s="48"/>
    </row>
    <row r="38" spans="1:9" ht="16.5" thickBot="1" x14ac:dyDescent="0.3">
      <c r="A38" s="45"/>
      <c r="B38" s="84" t="s">
        <v>129</v>
      </c>
      <c r="C38" s="101"/>
      <c r="D38" s="101"/>
      <c r="E38" s="101"/>
      <c r="F38" s="101"/>
      <c r="G38" s="101"/>
      <c r="H38" s="101"/>
      <c r="I38" s="102">
        <f>SUM(I4:I34)</f>
        <v>0</v>
      </c>
    </row>
    <row r="39" spans="1:9" x14ac:dyDescent="0.25">
      <c r="A39" s="45"/>
    </row>
    <row r="40" spans="1:9" x14ac:dyDescent="0.25">
      <c r="A40" s="45"/>
    </row>
    <row r="41" spans="1:9" x14ac:dyDescent="0.2">
      <c r="A41" s="45"/>
      <c r="B41" s="46"/>
      <c r="C41" s="47"/>
      <c r="D41" s="47"/>
      <c r="E41" s="47"/>
      <c r="F41" s="47"/>
      <c r="G41" s="47"/>
      <c r="H41" s="47"/>
      <c r="I41" s="48"/>
    </row>
    <row r="42" spans="1:9" x14ac:dyDescent="0.2">
      <c r="A42" s="45"/>
      <c r="B42" s="46"/>
      <c r="C42" s="47"/>
      <c r="D42" s="47"/>
      <c r="E42" s="47"/>
      <c r="F42" s="47"/>
      <c r="G42" s="47"/>
      <c r="H42" s="47"/>
      <c r="I42" s="48"/>
    </row>
    <row r="43" spans="1:9" x14ac:dyDescent="0.2">
      <c r="A43" s="45"/>
      <c r="B43" s="46"/>
      <c r="C43" s="47"/>
      <c r="D43" s="47"/>
      <c r="E43" s="47"/>
      <c r="F43" s="47"/>
      <c r="G43" s="47"/>
      <c r="H43" s="47"/>
      <c r="I43" s="48"/>
    </row>
    <row r="44" spans="1:9" x14ac:dyDescent="0.2">
      <c r="A44" s="45"/>
      <c r="B44" s="46"/>
      <c r="C44" s="47"/>
      <c r="D44" s="47"/>
      <c r="E44" s="47"/>
      <c r="F44" s="47"/>
      <c r="G44" s="47"/>
      <c r="H44" s="47"/>
      <c r="I44" s="48"/>
    </row>
    <row r="45" spans="1:9" x14ac:dyDescent="0.2">
      <c r="A45" s="45"/>
      <c r="B45" s="46"/>
      <c r="C45" s="47"/>
      <c r="D45" s="47"/>
      <c r="E45" s="47"/>
      <c r="F45" s="47"/>
      <c r="G45" s="47"/>
      <c r="H45" s="47"/>
      <c r="I45" s="48"/>
    </row>
    <row r="46" spans="1:9" x14ac:dyDescent="0.2">
      <c r="A46" s="45"/>
      <c r="B46" s="46"/>
      <c r="C46" s="47"/>
      <c r="D46" s="47"/>
      <c r="E46" s="47"/>
      <c r="F46" s="47"/>
      <c r="G46" s="47"/>
      <c r="H46" s="47"/>
      <c r="I46" s="48"/>
    </row>
    <row r="47" spans="1:9" x14ac:dyDescent="0.2">
      <c r="A47" s="45"/>
      <c r="B47" s="46"/>
      <c r="C47" s="47"/>
      <c r="D47" s="47"/>
      <c r="E47" s="47"/>
      <c r="F47" s="47"/>
      <c r="G47" s="47"/>
      <c r="H47" s="47"/>
      <c r="I47" s="48"/>
    </row>
    <row r="48" spans="1:9" x14ac:dyDescent="0.2">
      <c r="A48" s="45"/>
      <c r="B48" s="46"/>
      <c r="C48" s="47"/>
      <c r="D48" s="47"/>
      <c r="E48" s="47"/>
      <c r="F48" s="47"/>
      <c r="G48" s="47"/>
      <c r="H48" s="47"/>
      <c r="I48" s="48"/>
    </row>
    <row r="49" spans="1:9" x14ac:dyDescent="0.2">
      <c r="A49" s="45"/>
      <c r="B49" s="46"/>
      <c r="C49" s="47"/>
      <c r="D49" s="47"/>
      <c r="E49" s="47"/>
      <c r="F49" s="47"/>
      <c r="G49" s="47"/>
      <c r="H49" s="47"/>
      <c r="I49" s="48"/>
    </row>
    <row r="50" spans="1:9" x14ac:dyDescent="0.2">
      <c r="A50" s="45"/>
      <c r="B50" s="46"/>
      <c r="C50" s="47"/>
      <c r="D50" s="47"/>
      <c r="E50" s="47"/>
      <c r="F50" s="47"/>
      <c r="G50" s="47"/>
      <c r="H50" s="47"/>
      <c r="I50" s="48"/>
    </row>
  </sheetData>
  <sheetProtection algorithmName="SHA-512" hashValue="AmPwPe/k4Si3ENjHnAbTZsLTrx2ccg+Ky8TNF9lhUx0ZUCQBWw8K4LePYDYL9a9gwSjiM4LTAGhBHCqGU9ZJow==" saltValue="+QAiN13rsVY9blxtDmWKbA==" spinCount="100000" sheet="1" objects="1" scenarios="1"/>
  <protectedRanges>
    <protectedRange sqref="F8:F34" name="Oblast2"/>
    <protectedRange sqref="E8:E28" name="Oblast1"/>
  </protectedRanges>
  <mergeCells count="2">
    <mergeCell ref="A1:I1"/>
    <mergeCell ref="A2:I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65F2-03E4-4730-BCCE-60A6B6710E09}">
  <dimension ref="A1:G96"/>
  <sheetViews>
    <sheetView topLeftCell="A16" workbookViewId="0">
      <selection activeCell="F30" sqref="F30"/>
    </sheetView>
  </sheetViews>
  <sheetFormatPr defaultRowHeight="15" x14ac:dyDescent="0.25"/>
  <cols>
    <col min="1" max="2" width="4.7109375" style="1" customWidth="1"/>
    <col min="3" max="3" width="78.42578125" style="2" customWidth="1"/>
    <col min="4" max="4" width="7.140625" style="1" customWidth="1"/>
    <col min="5" max="5" width="11.140625" style="1" customWidth="1"/>
    <col min="6" max="6" width="15.42578125" style="1" customWidth="1"/>
    <col min="7" max="7" width="19" style="1" customWidth="1"/>
  </cols>
  <sheetData>
    <row r="1" spans="1:7" ht="16.899999999999999" customHeight="1" x14ac:dyDescent="0.25">
      <c r="A1" s="230" t="s">
        <v>249</v>
      </c>
      <c r="B1" s="230"/>
      <c r="C1" s="230"/>
      <c r="D1" s="230"/>
      <c r="E1" s="230"/>
      <c r="F1" s="230"/>
      <c r="G1" s="230"/>
    </row>
    <row r="2" spans="1:7" ht="16.899999999999999" customHeight="1" x14ac:dyDescent="0.25">
      <c r="A2" s="230" t="s">
        <v>204</v>
      </c>
      <c r="B2" s="230"/>
      <c r="C2" s="230"/>
      <c r="D2" s="230"/>
      <c r="E2" s="230"/>
      <c r="F2" s="230"/>
      <c r="G2" s="230"/>
    </row>
    <row r="4" spans="1:7" ht="31.5" x14ac:dyDescent="0.25">
      <c r="A4" s="73" t="s">
        <v>0</v>
      </c>
      <c r="B4" s="73" t="s">
        <v>1</v>
      </c>
      <c r="C4" s="73" t="s">
        <v>2</v>
      </c>
      <c r="D4" s="73" t="s">
        <v>3</v>
      </c>
      <c r="E4" s="73" t="s">
        <v>4</v>
      </c>
      <c r="F4" s="74" t="s">
        <v>5</v>
      </c>
      <c r="G4" s="75" t="s">
        <v>6</v>
      </c>
    </row>
    <row r="5" spans="1:7" x14ac:dyDescent="0.25">
      <c r="A5" s="3"/>
      <c r="B5" s="3"/>
      <c r="C5" s="104" t="s">
        <v>134</v>
      </c>
      <c r="D5" s="3"/>
      <c r="E5" s="3"/>
      <c r="F5" s="71"/>
      <c r="G5" s="5"/>
    </row>
    <row r="6" spans="1:7" x14ac:dyDescent="0.25">
      <c r="A6" s="3">
        <v>1</v>
      </c>
      <c r="B6" s="3" t="s">
        <v>7</v>
      </c>
      <c r="C6" s="4" t="s">
        <v>135</v>
      </c>
      <c r="D6" s="3" t="s">
        <v>9</v>
      </c>
      <c r="E6" s="3">
        <v>31</v>
      </c>
      <c r="F6" s="71">
        <v>0</v>
      </c>
      <c r="G6" s="5">
        <f>E6*F6</f>
        <v>0</v>
      </c>
    </row>
    <row r="7" spans="1:7" x14ac:dyDescent="0.25">
      <c r="A7" s="3">
        <v>2</v>
      </c>
      <c r="B7" s="3" t="s">
        <v>7</v>
      </c>
      <c r="C7" s="4" t="s">
        <v>136</v>
      </c>
      <c r="D7" s="3" t="s">
        <v>9</v>
      </c>
      <c r="E7" s="3">
        <v>21.4</v>
      </c>
      <c r="F7" s="71">
        <v>0</v>
      </c>
      <c r="G7" s="5">
        <f t="shared" ref="G7:G73" si="0">E7*F7</f>
        <v>0</v>
      </c>
    </row>
    <row r="8" spans="1:7" x14ac:dyDescent="0.25">
      <c r="A8" s="3">
        <v>3</v>
      </c>
      <c r="B8" s="3" t="s">
        <v>7</v>
      </c>
      <c r="C8" s="4" t="s">
        <v>137</v>
      </c>
      <c r="D8" s="3" t="s">
        <v>9</v>
      </c>
      <c r="E8" s="3">
        <v>52.4</v>
      </c>
      <c r="F8" s="71">
        <v>0</v>
      </c>
      <c r="G8" s="5">
        <f t="shared" si="0"/>
        <v>0</v>
      </c>
    </row>
    <row r="9" spans="1:7" x14ac:dyDescent="0.25">
      <c r="A9" s="3">
        <v>4</v>
      </c>
      <c r="B9" s="3" t="s">
        <v>7</v>
      </c>
      <c r="C9" s="4" t="s">
        <v>138</v>
      </c>
      <c r="D9" s="3" t="s">
        <v>44</v>
      </c>
      <c r="E9" s="3">
        <v>22</v>
      </c>
      <c r="F9" s="71">
        <v>0</v>
      </c>
      <c r="G9" s="5">
        <f t="shared" si="0"/>
        <v>0</v>
      </c>
    </row>
    <row r="10" spans="1:7" ht="30" x14ac:dyDescent="0.25">
      <c r="A10" s="3">
        <v>5</v>
      </c>
      <c r="B10" s="3" t="s">
        <v>7</v>
      </c>
      <c r="C10" s="4" t="s">
        <v>139</v>
      </c>
      <c r="D10" s="3" t="s">
        <v>20</v>
      </c>
      <c r="E10" s="3">
        <v>1</v>
      </c>
      <c r="F10" s="71">
        <v>0</v>
      </c>
      <c r="G10" s="5">
        <f t="shared" si="0"/>
        <v>0</v>
      </c>
    </row>
    <row r="11" spans="1:7" x14ac:dyDescent="0.25">
      <c r="A11" s="3">
        <v>6</v>
      </c>
      <c r="B11" s="3" t="s">
        <v>7</v>
      </c>
      <c r="C11" s="4" t="s">
        <v>140</v>
      </c>
      <c r="D11" s="3" t="s">
        <v>9</v>
      </c>
      <c r="E11" s="3">
        <v>67.39</v>
      </c>
      <c r="F11" s="71">
        <v>0</v>
      </c>
      <c r="G11" s="5">
        <f t="shared" si="0"/>
        <v>0</v>
      </c>
    </row>
    <row r="12" spans="1:7" x14ac:dyDescent="0.25">
      <c r="A12" s="3">
        <v>7</v>
      </c>
      <c r="B12" s="3" t="s">
        <v>7</v>
      </c>
      <c r="C12" s="4" t="s">
        <v>141</v>
      </c>
      <c r="D12" s="3" t="s">
        <v>9</v>
      </c>
      <c r="E12" s="3">
        <v>0.9</v>
      </c>
      <c r="F12" s="71">
        <v>0</v>
      </c>
      <c r="G12" s="5">
        <f t="shared" si="0"/>
        <v>0</v>
      </c>
    </row>
    <row r="13" spans="1:7" ht="30" x14ac:dyDescent="0.25">
      <c r="A13" s="3">
        <v>8</v>
      </c>
      <c r="B13" s="3" t="s">
        <v>7</v>
      </c>
      <c r="C13" s="4" t="s">
        <v>142</v>
      </c>
      <c r="D13" s="3" t="s">
        <v>9</v>
      </c>
      <c r="E13" s="3">
        <v>44.54</v>
      </c>
      <c r="F13" s="71">
        <v>0</v>
      </c>
      <c r="G13" s="5">
        <f t="shared" si="0"/>
        <v>0</v>
      </c>
    </row>
    <row r="14" spans="1:7" x14ac:dyDescent="0.25">
      <c r="A14" s="3">
        <v>9</v>
      </c>
      <c r="B14" s="3" t="s">
        <v>7</v>
      </c>
      <c r="C14" s="4" t="s">
        <v>143</v>
      </c>
      <c r="D14" s="3" t="s">
        <v>44</v>
      </c>
      <c r="E14" s="3">
        <v>5</v>
      </c>
      <c r="F14" s="71">
        <v>0</v>
      </c>
      <c r="G14" s="5">
        <f t="shared" si="0"/>
        <v>0</v>
      </c>
    </row>
    <row r="15" spans="1:7" x14ac:dyDescent="0.25">
      <c r="A15" s="3">
        <v>10</v>
      </c>
      <c r="B15" s="3" t="s">
        <v>7</v>
      </c>
      <c r="C15" s="4" t="s">
        <v>144</v>
      </c>
      <c r="D15" s="3" t="s">
        <v>44</v>
      </c>
      <c r="E15" s="3">
        <v>1</v>
      </c>
      <c r="F15" s="71">
        <v>0</v>
      </c>
      <c r="G15" s="5">
        <f t="shared" si="0"/>
        <v>0</v>
      </c>
    </row>
    <row r="16" spans="1:7" x14ac:dyDescent="0.25">
      <c r="A16" s="3">
        <v>11</v>
      </c>
      <c r="B16" s="3" t="s">
        <v>7</v>
      </c>
      <c r="C16" s="4" t="s">
        <v>145</v>
      </c>
      <c r="D16" s="3" t="s">
        <v>9</v>
      </c>
      <c r="E16" s="3">
        <v>152.26</v>
      </c>
      <c r="F16" s="71">
        <v>0</v>
      </c>
      <c r="G16" s="5">
        <f t="shared" si="0"/>
        <v>0</v>
      </c>
    </row>
    <row r="17" spans="1:7" x14ac:dyDescent="0.25">
      <c r="A17" s="3">
        <v>12</v>
      </c>
      <c r="B17" s="3" t="s">
        <v>7</v>
      </c>
      <c r="C17" s="4" t="s">
        <v>146</v>
      </c>
      <c r="D17" s="3" t="s">
        <v>9</v>
      </c>
      <c r="E17" s="3">
        <v>25.91</v>
      </c>
      <c r="F17" s="71">
        <v>0</v>
      </c>
      <c r="G17" s="5">
        <f t="shared" si="0"/>
        <v>0</v>
      </c>
    </row>
    <row r="18" spans="1:7" x14ac:dyDescent="0.25">
      <c r="A18" s="3">
        <v>13</v>
      </c>
      <c r="B18" s="3" t="s">
        <v>7</v>
      </c>
      <c r="C18" s="4" t="s">
        <v>147</v>
      </c>
      <c r="D18" s="3" t="s">
        <v>9</v>
      </c>
      <c r="E18" s="3">
        <v>89.9</v>
      </c>
      <c r="F18" s="71">
        <v>0</v>
      </c>
      <c r="G18" s="5">
        <f t="shared" si="0"/>
        <v>0</v>
      </c>
    </row>
    <row r="19" spans="1:7" x14ac:dyDescent="0.25">
      <c r="A19" s="3">
        <v>14</v>
      </c>
      <c r="B19" s="3" t="s">
        <v>7</v>
      </c>
      <c r="C19" s="4" t="s">
        <v>148</v>
      </c>
      <c r="D19" s="3" t="s">
        <v>20</v>
      </c>
      <c r="E19" s="3">
        <v>1</v>
      </c>
      <c r="F19" s="71">
        <v>0</v>
      </c>
      <c r="G19" s="5">
        <f t="shared" si="0"/>
        <v>0</v>
      </c>
    </row>
    <row r="20" spans="1:7" x14ac:dyDescent="0.25">
      <c r="A20" s="3"/>
      <c r="B20" s="3"/>
      <c r="C20" s="4"/>
      <c r="D20" s="3"/>
      <c r="E20" s="3"/>
      <c r="F20" s="71"/>
      <c r="G20" s="5"/>
    </row>
    <row r="21" spans="1:7" x14ac:dyDescent="0.25">
      <c r="A21" s="3"/>
      <c r="B21" s="3"/>
      <c r="C21" s="104" t="s">
        <v>149</v>
      </c>
      <c r="D21" s="3"/>
      <c r="E21" s="3"/>
      <c r="F21" s="71"/>
      <c r="G21" s="5"/>
    </row>
    <row r="22" spans="1:7" x14ac:dyDescent="0.25">
      <c r="A22" s="3">
        <v>15</v>
      </c>
      <c r="B22" s="3" t="s">
        <v>7</v>
      </c>
      <c r="C22" s="4" t="s">
        <v>150</v>
      </c>
      <c r="D22" s="3" t="s">
        <v>9</v>
      </c>
      <c r="E22" s="3">
        <v>22.69</v>
      </c>
      <c r="F22" s="71">
        <v>0</v>
      </c>
      <c r="G22" s="5">
        <f t="shared" si="0"/>
        <v>0</v>
      </c>
    </row>
    <row r="23" spans="1:7" x14ac:dyDescent="0.25">
      <c r="A23" s="3"/>
      <c r="B23" s="3"/>
      <c r="C23" s="4"/>
      <c r="D23" s="3"/>
      <c r="E23" s="3"/>
      <c r="F23" s="71"/>
      <c r="G23" s="5"/>
    </row>
    <row r="24" spans="1:7" x14ac:dyDescent="0.25">
      <c r="A24" s="3"/>
      <c r="B24" s="3"/>
      <c r="C24" s="104" t="s">
        <v>151</v>
      </c>
      <c r="D24" s="3"/>
      <c r="E24" s="3"/>
      <c r="F24" s="71"/>
      <c r="G24" s="5"/>
    </row>
    <row r="25" spans="1:7" x14ac:dyDescent="0.25">
      <c r="A25" s="3">
        <v>16</v>
      </c>
      <c r="B25" s="3" t="s">
        <v>7</v>
      </c>
      <c r="C25" s="4" t="s">
        <v>152</v>
      </c>
      <c r="D25" s="3" t="s">
        <v>9</v>
      </c>
      <c r="E25" s="3">
        <v>52.4</v>
      </c>
      <c r="F25" s="71">
        <v>0</v>
      </c>
      <c r="G25" s="5">
        <f t="shared" si="0"/>
        <v>0</v>
      </c>
    </row>
    <row r="26" spans="1:7" x14ac:dyDescent="0.25">
      <c r="A26" s="3">
        <v>17</v>
      </c>
      <c r="B26" s="3" t="s">
        <v>7</v>
      </c>
      <c r="C26" s="4" t="s">
        <v>153</v>
      </c>
      <c r="D26" s="3" t="s">
        <v>9</v>
      </c>
      <c r="E26" s="3">
        <v>52.4</v>
      </c>
      <c r="F26" s="71">
        <v>0</v>
      </c>
      <c r="G26" s="5">
        <f t="shared" si="0"/>
        <v>0</v>
      </c>
    </row>
    <row r="27" spans="1:7" ht="30" x14ac:dyDescent="0.25">
      <c r="A27" s="3">
        <v>18</v>
      </c>
      <c r="B27" s="3" t="s">
        <v>7</v>
      </c>
      <c r="C27" s="4" t="s">
        <v>154</v>
      </c>
      <c r="D27" s="3" t="s">
        <v>9</v>
      </c>
      <c r="E27" s="3">
        <v>52.4</v>
      </c>
      <c r="F27" s="71">
        <v>0</v>
      </c>
      <c r="G27" s="5">
        <f t="shared" si="0"/>
        <v>0</v>
      </c>
    </row>
    <row r="28" spans="1:7" x14ac:dyDescent="0.25">
      <c r="A28" s="3">
        <v>19</v>
      </c>
      <c r="B28" s="3" t="s">
        <v>7</v>
      </c>
      <c r="C28" s="4" t="s">
        <v>155</v>
      </c>
      <c r="D28" s="3" t="s">
        <v>9</v>
      </c>
      <c r="E28" s="3">
        <v>52.4</v>
      </c>
      <c r="F28" s="71">
        <v>0</v>
      </c>
      <c r="G28" s="5">
        <f t="shared" si="0"/>
        <v>0</v>
      </c>
    </row>
    <row r="29" spans="1:7" ht="30" x14ac:dyDescent="0.25">
      <c r="A29" s="3">
        <v>20</v>
      </c>
      <c r="B29" s="3" t="s">
        <v>10</v>
      </c>
      <c r="C29" s="4" t="s">
        <v>156</v>
      </c>
      <c r="D29" s="3" t="s">
        <v>9</v>
      </c>
      <c r="E29" s="3">
        <v>57.64</v>
      </c>
      <c r="F29" s="71">
        <v>0</v>
      </c>
      <c r="G29" s="5">
        <f t="shared" si="0"/>
        <v>0</v>
      </c>
    </row>
    <row r="30" spans="1:7" x14ac:dyDescent="0.25">
      <c r="A30" s="3">
        <v>21</v>
      </c>
      <c r="B30" s="3" t="s">
        <v>7</v>
      </c>
      <c r="C30" s="4" t="s">
        <v>157</v>
      </c>
      <c r="D30" s="3" t="s">
        <v>38</v>
      </c>
      <c r="E30" s="3">
        <v>29.3</v>
      </c>
      <c r="F30" s="71">
        <v>0</v>
      </c>
      <c r="G30" s="5">
        <f t="shared" si="0"/>
        <v>0</v>
      </c>
    </row>
    <row r="31" spans="1:7" ht="30" x14ac:dyDescent="0.25">
      <c r="A31" s="3">
        <v>22</v>
      </c>
      <c r="B31" s="3" t="s">
        <v>10</v>
      </c>
      <c r="C31" s="4" t="s">
        <v>158</v>
      </c>
      <c r="D31" s="3" t="s">
        <v>38</v>
      </c>
      <c r="E31" s="3">
        <v>30</v>
      </c>
      <c r="F31" s="71">
        <v>0</v>
      </c>
      <c r="G31" s="5">
        <f t="shared" si="0"/>
        <v>0</v>
      </c>
    </row>
    <row r="32" spans="1:7" ht="60" x14ac:dyDescent="0.25">
      <c r="A32" s="3">
        <v>23</v>
      </c>
      <c r="B32" s="3" t="s">
        <v>7</v>
      </c>
      <c r="C32" s="4" t="s">
        <v>159</v>
      </c>
      <c r="D32" s="3" t="s">
        <v>9</v>
      </c>
      <c r="E32" s="3">
        <v>2.5</v>
      </c>
      <c r="F32" s="71">
        <v>0</v>
      </c>
      <c r="G32" s="5">
        <f t="shared" si="0"/>
        <v>0</v>
      </c>
    </row>
    <row r="33" spans="1:7" x14ac:dyDescent="0.25">
      <c r="A33" s="3">
        <v>24</v>
      </c>
      <c r="B33" s="3" t="s">
        <v>7</v>
      </c>
      <c r="C33" s="4" t="s">
        <v>160</v>
      </c>
      <c r="D33" s="3" t="s">
        <v>38</v>
      </c>
      <c r="E33" s="3">
        <v>53.29</v>
      </c>
      <c r="F33" s="71">
        <v>0</v>
      </c>
      <c r="G33" s="5">
        <f t="shared" si="0"/>
        <v>0</v>
      </c>
    </row>
    <row r="34" spans="1:7" ht="30" x14ac:dyDescent="0.25">
      <c r="A34" s="3">
        <v>25</v>
      </c>
      <c r="B34" s="3" t="s">
        <v>10</v>
      </c>
      <c r="C34" s="4" t="s">
        <v>161</v>
      </c>
      <c r="D34" s="3" t="s">
        <v>38</v>
      </c>
      <c r="E34" s="3">
        <v>58.62</v>
      </c>
      <c r="F34" s="71">
        <v>0</v>
      </c>
      <c r="G34" s="5">
        <f t="shared" si="0"/>
        <v>0</v>
      </c>
    </row>
    <row r="35" spans="1:7" x14ac:dyDescent="0.25">
      <c r="A35" s="3"/>
      <c r="B35" s="3"/>
      <c r="C35" s="4"/>
      <c r="D35" s="3"/>
      <c r="E35" s="3"/>
      <c r="F35" s="71"/>
      <c r="G35" s="5"/>
    </row>
    <row r="36" spans="1:7" x14ac:dyDescent="0.25">
      <c r="A36" s="3"/>
      <c r="B36" s="3"/>
      <c r="C36" s="104" t="s">
        <v>162</v>
      </c>
      <c r="D36" s="3"/>
      <c r="E36" s="3"/>
      <c r="F36" s="71"/>
      <c r="G36" s="5"/>
    </row>
    <row r="37" spans="1:7" x14ac:dyDescent="0.25">
      <c r="A37" s="3">
        <v>26</v>
      </c>
      <c r="B37" s="3" t="s">
        <v>7</v>
      </c>
      <c r="C37" s="4" t="s">
        <v>163</v>
      </c>
      <c r="D37" s="3" t="s">
        <v>44</v>
      </c>
      <c r="E37" s="3">
        <v>1</v>
      </c>
      <c r="F37" s="71">
        <v>0</v>
      </c>
      <c r="G37" s="5">
        <f t="shared" si="0"/>
        <v>0</v>
      </c>
    </row>
    <row r="38" spans="1:7" x14ac:dyDescent="0.25">
      <c r="A38" s="3">
        <v>27</v>
      </c>
      <c r="B38" s="3" t="s">
        <v>7</v>
      </c>
      <c r="C38" s="4" t="s">
        <v>164</v>
      </c>
      <c r="D38" s="3" t="s">
        <v>44</v>
      </c>
      <c r="E38" s="3">
        <v>1</v>
      </c>
      <c r="F38" s="71">
        <v>0</v>
      </c>
      <c r="G38" s="5">
        <f t="shared" si="0"/>
        <v>0</v>
      </c>
    </row>
    <row r="39" spans="1:7" x14ac:dyDescent="0.25">
      <c r="A39" s="3"/>
      <c r="B39" s="3"/>
      <c r="C39" s="4"/>
      <c r="D39" s="3"/>
      <c r="E39" s="3"/>
      <c r="F39" s="71"/>
      <c r="G39" s="5"/>
    </row>
    <row r="40" spans="1:7" x14ac:dyDescent="0.25">
      <c r="A40" s="3"/>
      <c r="B40" s="3"/>
      <c r="C40" s="104" t="s">
        <v>165</v>
      </c>
      <c r="D40" s="3"/>
      <c r="E40" s="3"/>
      <c r="F40" s="71"/>
      <c r="G40" s="5"/>
    </row>
    <row r="41" spans="1:7" x14ac:dyDescent="0.25">
      <c r="A41" s="3">
        <v>28</v>
      </c>
      <c r="B41" s="3" t="s">
        <v>7</v>
      </c>
      <c r="C41" s="4" t="s">
        <v>166</v>
      </c>
      <c r="D41" s="3" t="s">
        <v>9</v>
      </c>
      <c r="E41" s="3">
        <v>44.54</v>
      </c>
      <c r="F41" s="71">
        <v>0</v>
      </c>
      <c r="G41" s="5">
        <f t="shared" si="0"/>
        <v>0</v>
      </c>
    </row>
    <row r="42" spans="1:7" x14ac:dyDescent="0.25">
      <c r="A42" s="3">
        <v>29</v>
      </c>
      <c r="B42" s="3" t="s">
        <v>7</v>
      </c>
      <c r="C42" s="4" t="s">
        <v>167</v>
      </c>
      <c r="D42" s="3" t="s">
        <v>9</v>
      </c>
      <c r="E42" s="3">
        <v>44.54</v>
      </c>
      <c r="F42" s="71">
        <v>0</v>
      </c>
      <c r="G42" s="5">
        <f t="shared" si="0"/>
        <v>0</v>
      </c>
    </row>
    <row r="43" spans="1:7" x14ac:dyDescent="0.25">
      <c r="A43" s="3">
        <v>30</v>
      </c>
      <c r="B43" s="3" t="s">
        <v>7</v>
      </c>
      <c r="C43" s="4" t="s">
        <v>168</v>
      </c>
      <c r="D43" s="3" t="s">
        <v>9</v>
      </c>
      <c r="E43" s="105">
        <v>89.1</v>
      </c>
      <c r="F43" s="71">
        <v>0</v>
      </c>
      <c r="G43" s="5">
        <f t="shared" si="0"/>
        <v>0</v>
      </c>
    </row>
    <row r="44" spans="1:7" x14ac:dyDescent="0.25">
      <c r="A44" s="3">
        <v>31</v>
      </c>
      <c r="B44" s="3" t="s">
        <v>7</v>
      </c>
      <c r="C44" s="4" t="s">
        <v>169</v>
      </c>
      <c r="D44" s="3" t="s">
        <v>9</v>
      </c>
      <c r="E44" s="105">
        <v>89.1</v>
      </c>
      <c r="F44" s="71">
        <v>0</v>
      </c>
      <c r="G44" s="5">
        <f t="shared" si="0"/>
        <v>0</v>
      </c>
    </row>
    <row r="45" spans="1:7" x14ac:dyDescent="0.25">
      <c r="A45" s="3">
        <v>32</v>
      </c>
      <c r="B45" s="3" t="s">
        <v>7</v>
      </c>
      <c r="C45" s="4" t="s">
        <v>170</v>
      </c>
      <c r="D45" s="3" t="s">
        <v>9</v>
      </c>
      <c r="E45" s="3">
        <v>268.8</v>
      </c>
      <c r="F45" s="71">
        <v>0</v>
      </c>
      <c r="G45" s="5">
        <f t="shared" si="0"/>
        <v>0</v>
      </c>
    </row>
    <row r="46" spans="1:7" x14ac:dyDescent="0.25">
      <c r="A46" s="3">
        <v>33</v>
      </c>
      <c r="B46" s="3" t="s">
        <v>7</v>
      </c>
      <c r="C46" s="4" t="s">
        <v>171</v>
      </c>
      <c r="D46" s="3" t="s">
        <v>9</v>
      </c>
      <c r="E46" s="3">
        <v>178.17</v>
      </c>
      <c r="F46" s="71">
        <v>0</v>
      </c>
      <c r="G46" s="5">
        <f t="shared" si="0"/>
        <v>0</v>
      </c>
    </row>
    <row r="47" spans="1:7" x14ac:dyDescent="0.25">
      <c r="A47" s="3"/>
      <c r="B47" s="3"/>
      <c r="C47" s="4"/>
      <c r="D47" s="3"/>
      <c r="E47" s="3"/>
      <c r="F47" s="71"/>
      <c r="G47" s="5"/>
    </row>
    <row r="48" spans="1:7" x14ac:dyDescent="0.25">
      <c r="A48" s="3"/>
      <c r="B48" s="3"/>
      <c r="C48" s="104" t="s">
        <v>172</v>
      </c>
      <c r="D48" s="3"/>
      <c r="E48" s="3"/>
      <c r="F48" s="71"/>
      <c r="G48" s="5"/>
    </row>
    <row r="49" spans="1:7" x14ac:dyDescent="0.25">
      <c r="A49" s="3">
        <v>34</v>
      </c>
      <c r="B49" s="3" t="s">
        <v>7</v>
      </c>
      <c r="C49" s="4" t="s">
        <v>173</v>
      </c>
      <c r="D49" s="3" t="s">
        <v>9</v>
      </c>
      <c r="E49" s="3">
        <v>89.1</v>
      </c>
      <c r="F49" s="71">
        <v>0</v>
      </c>
      <c r="G49" s="5">
        <f t="shared" si="0"/>
        <v>0</v>
      </c>
    </row>
    <row r="50" spans="1:7" x14ac:dyDescent="0.25">
      <c r="A50" s="3">
        <v>35</v>
      </c>
      <c r="B50" s="3" t="s">
        <v>7</v>
      </c>
      <c r="C50" s="4" t="s">
        <v>174</v>
      </c>
      <c r="D50" s="3" t="s">
        <v>9</v>
      </c>
      <c r="E50" s="3">
        <v>268.08</v>
      </c>
      <c r="F50" s="71">
        <v>0</v>
      </c>
      <c r="G50" s="5">
        <f t="shared" si="0"/>
        <v>0</v>
      </c>
    </row>
    <row r="51" spans="1:7" ht="30" x14ac:dyDescent="0.25">
      <c r="A51" s="3">
        <v>36</v>
      </c>
      <c r="B51" s="3" t="s">
        <v>7</v>
      </c>
      <c r="C51" s="4" t="s">
        <v>175</v>
      </c>
      <c r="D51" s="3" t="s">
        <v>9</v>
      </c>
      <c r="E51" s="105">
        <v>357.18</v>
      </c>
      <c r="F51" s="71">
        <v>0</v>
      </c>
      <c r="G51" s="5">
        <f>E51*F51</f>
        <v>0</v>
      </c>
    </row>
    <row r="52" spans="1:7" x14ac:dyDescent="0.25">
      <c r="A52" s="3">
        <v>37</v>
      </c>
      <c r="B52" s="3" t="s">
        <v>7</v>
      </c>
      <c r="C52" s="4" t="s">
        <v>176</v>
      </c>
      <c r="D52" s="3" t="s">
        <v>9</v>
      </c>
      <c r="E52" s="3">
        <v>122.4</v>
      </c>
      <c r="F52" s="71">
        <v>0</v>
      </c>
      <c r="G52" s="5">
        <f>E52*F52</f>
        <v>0</v>
      </c>
    </row>
    <row r="53" spans="1:7" x14ac:dyDescent="0.25">
      <c r="A53" s="3"/>
      <c r="B53" s="3"/>
      <c r="C53" s="4"/>
      <c r="D53" s="3"/>
      <c r="E53" s="3"/>
      <c r="F53" s="71"/>
      <c r="G53" s="5"/>
    </row>
    <row r="54" spans="1:7" x14ac:dyDescent="0.25">
      <c r="A54" s="3"/>
      <c r="B54" s="3"/>
      <c r="C54" s="104" t="s">
        <v>177</v>
      </c>
      <c r="D54" s="3"/>
      <c r="E54" s="3"/>
      <c r="F54" s="71"/>
      <c r="G54" s="5"/>
    </row>
    <row r="55" spans="1:7" x14ac:dyDescent="0.25">
      <c r="A55" s="3">
        <v>38</v>
      </c>
      <c r="B55" s="3" t="s">
        <v>7</v>
      </c>
      <c r="C55" s="4" t="s">
        <v>178</v>
      </c>
      <c r="D55" s="3" t="s">
        <v>44</v>
      </c>
      <c r="E55" s="3">
        <v>3</v>
      </c>
      <c r="F55" s="71">
        <v>0</v>
      </c>
      <c r="G55" s="5">
        <f t="shared" si="0"/>
        <v>0</v>
      </c>
    </row>
    <row r="56" spans="1:7" x14ac:dyDescent="0.25">
      <c r="A56" s="3">
        <v>39</v>
      </c>
      <c r="B56" s="3" t="s">
        <v>7</v>
      </c>
      <c r="C56" s="4" t="s">
        <v>179</v>
      </c>
      <c r="D56" s="3" t="s">
        <v>44</v>
      </c>
      <c r="E56" s="3">
        <v>3</v>
      </c>
      <c r="F56" s="71">
        <v>0</v>
      </c>
      <c r="G56" s="5">
        <f>E56*F56</f>
        <v>0</v>
      </c>
    </row>
    <row r="57" spans="1:7" x14ac:dyDescent="0.25">
      <c r="A57" s="3">
        <v>40</v>
      </c>
      <c r="B57" s="3" t="s">
        <v>7</v>
      </c>
      <c r="C57" s="6" t="s">
        <v>180</v>
      </c>
      <c r="D57" s="3" t="s">
        <v>38</v>
      </c>
      <c r="E57" s="3">
        <v>52.4</v>
      </c>
      <c r="F57" s="71">
        <v>0</v>
      </c>
      <c r="G57" s="5">
        <f t="shared" si="0"/>
        <v>0</v>
      </c>
    </row>
    <row r="58" spans="1:7" x14ac:dyDescent="0.25">
      <c r="A58" s="3"/>
      <c r="B58" s="3"/>
      <c r="C58" s="6"/>
      <c r="D58" s="3"/>
      <c r="E58" s="3"/>
      <c r="F58" s="71"/>
      <c r="G58" s="5"/>
    </row>
    <row r="59" spans="1:7" x14ac:dyDescent="0.25">
      <c r="A59" s="3"/>
      <c r="B59" s="3"/>
      <c r="C59" s="106" t="s">
        <v>181</v>
      </c>
      <c r="D59" s="3"/>
      <c r="E59" s="3"/>
      <c r="F59" s="71"/>
      <c r="G59" s="5"/>
    </row>
    <row r="60" spans="1:7" ht="30" x14ac:dyDescent="0.25">
      <c r="A60" s="3">
        <v>41</v>
      </c>
      <c r="B60" s="3" t="s">
        <v>7</v>
      </c>
      <c r="C60" s="4" t="s">
        <v>182</v>
      </c>
      <c r="D60" s="3" t="s">
        <v>9</v>
      </c>
      <c r="E60" s="3">
        <v>4.2</v>
      </c>
      <c r="F60" s="71">
        <v>0</v>
      </c>
      <c r="G60" s="5">
        <f t="shared" si="0"/>
        <v>0</v>
      </c>
    </row>
    <row r="61" spans="1:7" ht="30" x14ac:dyDescent="0.25">
      <c r="A61" s="3">
        <v>42</v>
      </c>
      <c r="B61" s="3" t="s">
        <v>10</v>
      </c>
      <c r="C61" s="4" t="s">
        <v>183</v>
      </c>
      <c r="D61" s="3" t="s">
        <v>9</v>
      </c>
      <c r="E61" s="3">
        <v>4.2</v>
      </c>
      <c r="F61" s="71">
        <v>0</v>
      </c>
      <c r="G61" s="5">
        <f t="shared" si="0"/>
        <v>0</v>
      </c>
    </row>
    <row r="62" spans="1:7" x14ac:dyDescent="0.25">
      <c r="A62" s="3"/>
      <c r="B62" s="3"/>
      <c r="C62" s="6"/>
      <c r="D62" s="3"/>
      <c r="E62" s="3"/>
      <c r="F62" s="71"/>
      <c r="G62" s="5"/>
    </row>
    <row r="63" spans="1:7" x14ac:dyDescent="0.25">
      <c r="A63" s="3"/>
      <c r="B63" s="3"/>
      <c r="C63" s="106" t="s">
        <v>184</v>
      </c>
      <c r="D63" s="3"/>
      <c r="E63" s="3"/>
      <c r="F63" s="71"/>
      <c r="G63" s="5"/>
    </row>
    <row r="64" spans="1:7" x14ac:dyDescent="0.25">
      <c r="A64" s="3">
        <v>43</v>
      </c>
      <c r="B64" s="3" t="s">
        <v>7</v>
      </c>
      <c r="C64" s="4" t="s">
        <v>185</v>
      </c>
      <c r="D64" s="3" t="s">
        <v>44</v>
      </c>
      <c r="E64" s="3">
        <v>2</v>
      </c>
      <c r="F64" s="71">
        <v>0</v>
      </c>
      <c r="G64" s="5">
        <f>E64*F64</f>
        <v>0</v>
      </c>
    </row>
    <row r="65" spans="1:7" x14ac:dyDescent="0.25">
      <c r="A65" s="3"/>
      <c r="B65" s="3"/>
      <c r="C65" s="6"/>
      <c r="D65" s="3"/>
      <c r="E65" s="3"/>
      <c r="F65" s="71"/>
      <c r="G65" s="5"/>
    </row>
    <row r="66" spans="1:7" x14ac:dyDescent="0.25">
      <c r="A66" s="3"/>
      <c r="B66" s="3"/>
      <c r="C66" s="106" t="s">
        <v>186</v>
      </c>
      <c r="D66" s="3"/>
      <c r="E66" s="3"/>
      <c r="F66" s="71"/>
      <c r="G66" s="5"/>
    </row>
    <row r="67" spans="1:7" ht="30" x14ac:dyDescent="0.25">
      <c r="A67" s="3">
        <v>44</v>
      </c>
      <c r="B67" s="3" t="s">
        <v>7</v>
      </c>
      <c r="C67" s="4" t="s">
        <v>187</v>
      </c>
      <c r="D67" s="3" t="s">
        <v>44</v>
      </c>
      <c r="E67" s="3">
        <v>5</v>
      </c>
      <c r="F67" s="71">
        <v>0</v>
      </c>
      <c r="G67" s="5">
        <f t="shared" si="0"/>
        <v>0</v>
      </c>
    </row>
    <row r="68" spans="1:7" x14ac:dyDescent="0.25">
      <c r="A68" s="3">
        <v>45</v>
      </c>
      <c r="B68" s="3" t="s">
        <v>7</v>
      </c>
      <c r="C68" s="4" t="s">
        <v>188</v>
      </c>
      <c r="D68" s="3" t="s">
        <v>20</v>
      </c>
      <c r="E68" s="3">
        <v>1</v>
      </c>
      <c r="F68" s="71">
        <v>0</v>
      </c>
      <c r="G68" s="5">
        <f t="shared" si="0"/>
        <v>0</v>
      </c>
    </row>
    <row r="69" spans="1:7" x14ac:dyDescent="0.25">
      <c r="A69" s="3"/>
      <c r="B69" s="3"/>
      <c r="C69" s="4"/>
      <c r="D69" s="3"/>
      <c r="E69" s="3"/>
      <c r="F69" s="71"/>
      <c r="G69" s="5"/>
    </row>
    <row r="70" spans="1:7" x14ac:dyDescent="0.25">
      <c r="A70" s="3"/>
      <c r="B70" s="3"/>
      <c r="C70" s="104" t="s">
        <v>189</v>
      </c>
      <c r="D70" s="3"/>
      <c r="E70" s="3"/>
      <c r="F70" s="71"/>
      <c r="G70" s="5"/>
    </row>
    <row r="71" spans="1:7" x14ac:dyDescent="0.25">
      <c r="A71" s="3">
        <v>46</v>
      </c>
      <c r="B71" s="3" t="s">
        <v>7</v>
      </c>
      <c r="C71" s="4" t="s">
        <v>190</v>
      </c>
      <c r="D71" s="3" t="s">
        <v>44</v>
      </c>
      <c r="E71" s="3">
        <v>20</v>
      </c>
      <c r="F71" s="71">
        <v>0</v>
      </c>
      <c r="G71" s="5">
        <f t="shared" si="0"/>
        <v>0</v>
      </c>
    </row>
    <row r="72" spans="1:7" ht="30" x14ac:dyDescent="0.25">
      <c r="A72" s="3">
        <v>47</v>
      </c>
      <c r="B72" s="3" t="s">
        <v>7</v>
      </c>
      <c r="C72" s="4" t="s">
        <v>191</v>
      </c>
      <c r="D72" s="3" t="s">
        <v>20</v>
      </c>
      <c r="E72" s="3">
        <v>1</v>
      </c>
      <c r="F72" s="71">
        <v>0</v>
      </c>
      <c r="G72" s="5">
        <f t="shared" si="0"/>
        <v>0</v>
      </c>
    </row>
    <row r="73" spans="1:7" x14ac:dyDescent="0.25">
      <c r="A73" s="3">
        <v>48</v>
      </c>
      <c r="B73" s="3" t="s">
        <v>7</v>
      </c>
      <c r="C73" s="4" t="s">
        <v>192</v>
      </c>
      <c r="D73" s="3" t="s">
        <v>44</v>
      </c>
      <c r="E73" s="3">
        <v>1</v>
      </c>
      <c r="F73" s="71">
        <v>0</v>
      </c>
      <c r="G73" s="5">
        <f t="shared" si="0"/>
        <v>0</v>
      </c>
    </row>
    <row r="74" spans="1:7" x14ac:dyDescent="0.25">
      <c r="A74" s="3"/>
      <c r="B74" s="3"/>
      <c r="C74" s="4"/>
      <c r="D74" s="3"/>
      <c r="E74" s="3"/>
      <c r="F74" s="71"/>
      <c r="G74" s="5"/>
    </row>
    <row r="75" spans="1:7" x14ac:dyDescent="0.25">
      <c r="A75" s="3"/>
      <c r="B75" s="3"/>
      <c r="C75" s="104" t="s">
        <v>193</v>
      </c>
      <c r="D75" s="3"/>
      <c r="E75" s="3"/>
      <c r="F75" s="71"/>
      <c r="G75" s="5"/>
    </row>
    <row r="76" spans="1:7" x14ac:dyDescent="0.25">
      <c r="A76" s="3">
        <v>49</v>
      </c>
      <c r="B76" s="3" t="s">
        <v>7</v>
      </c>
      <c r="C76" s="4" t="s">
        <v>194</v>
      </c>
      <c r="D76" s="3" t="s">
        <v>44</v>
      </c>
      <c r="E76" s="3">
        <v>1</v>
      </c>
      <c r="F76" s="71">
        <v>0</v>
      </c>
      <c r="G76" s="5">
        <f t="shared" ref="G76:G77" si="1">E76*F76</f>
        <v>0</v>
      </c>
    </row>
    <row r="77" spans="1:7" ht="30" x14ac:dyDescent="0.25">
      <c r="A77" s="3">
        <v>50</v>
      </c>
      <c r="B77" s="3" t="s">
        <v>7</v>
      </c>
      <c r="C77" s="4" t="s">
        <v>195</v>
      </c>
      <c r="D77" s="3" t="s">
        <v>44</v>
      </c>
      <c r="E77" s="3">
        <v>1</v>
      </c>
      <c r="F77" s="71">
        <v>0</v>
      </c>
      <c r="G77" s="5">
        <f t="shared" si="1"/>
        <v>0</v>
      </c>
    </row>
    <row r="78" spans="1:7" x14ac:dyDescent="0.25">
      <c r="A78" s="3"/>
      <c r="B78" s="3"/>
      <c r="C78" s="4"/>
      <c r="D78" s="3"/>
      <c r="E78" s="3"/>
      <c r="F78" s="71"/>
      <c r="G78" s="5"/>
    </row>
    <row r="79" spans="1:7" x14ac:dyDescent="0.25">
      <c r="A79" s="3"/>
      <c r="B79" s="3"/>
      <c r="C79" s="104" t="s">
        <v>196</v>
      </c>
      <c r="D79" s="3"/>
      <c r="E79" s="3"/>
      <c r="F79" s="71"/>
      <c r="G79" s="5"/>
    </row>
    <row r="80" spans="1:7" x14ac:dyDescent="0.25">
      <c r="A80" s="3">
        <v>51</v>
      </c>
      <c r="B80" s="3" t="s">
        <v>7</v>
      </c>
      <c r="C80" s="4" t="s">
        <v>197</v>
      </c>
      <c r="D80" s="3" t="s">
        <v>9</v>
      </c>
      <c r="E80" s="3">
        <v>106.45</v>
      </c>
      <c r="F80" s="71">
        <v>0</v>
      </c>
      <c r="G80" s="5">
        <f t="shared" ref="G80:G88" si="2">E80*F80</f>
        <v>0</v>
      </c>
    </row>
    <row r="81" spans="1:7" x14ac:dyDescent="0.25">
      <c r="A81" s="3">
        <v>52</v>
      </c>
      <c r="B81" s="3" t="s">
        <v>7</v>
      </c>
      <c r="C81" s="6" t="s">
        <v>198</v>
      </c>
      <c r="D81" s="3" t="s">
        <v>9</v>
      </c>
      <c r="E81" s="3">
        <v>122.4</v>
      </c>
      <c r="F81" s="71">
        <v>0</v>
      </c>
      <c r="G81" s="5">
        <f t="shared" si="2"/>
        <v>0</v>
      </c>
    </row>
    <row r="82" spans="1:7" x14ac:dyDescent="0.25">
      <c r="A82" s="3">
        <v>53</v>
      </c>
      <c r="B82" s="3" t="s">
        <v>18</v>
      </c>
      <c r="C82" s="6" t="s">
        <v>199</v>
      </c>
      <c r="D82" s="3" t="s">
        <v>9</v>
      </c>
      <c r="E82" s="3">
        <v>23.5</v>
      </c>
      <c r="F82" s="71">
        <v>0</v>
      </c>
      <c r="G82" s="5">
        <f>E82*F82</f>
        <v>0</v>
      </c>
    </row>
    <row r="83" spans="1:7" x14ac:dyDescent="0.25">
      <c r="A83" s="3">
        <v>54</v>
      </c>
      <c r="B83" s="3" t="s">
        <v>7</v>
      </c>
      <c r="C83" s="6" t="s">
        <v>19</v>
      </c>
      <c r="D83" s="3" t="s">
        <v>20</v>
      </c>
      <c r="E83" s="3">
        <v>1</v>
      </c>
      <c r="F83" s="71">
        <v>0</v>
      </c>
      <c r="G83" s="5">
        <f>E83*F83</f>
        <v>0</v>
      </c>
    </row>
    <row r="84" spans="1:7" x14ac:dyDescent="0.25">
      <c r="A84" s="3">
        <v>55</v>
      </c>
      <c r="B84" s="3" t="s">
        <v>7</v>
      </c>
      <c r="C84" s="6" t="s">
        <v>23</v>
      </c>
      <c r="D84" s="3" t="s">
        <v>20</v>
      </c>
      <c r="E84" s="3">
        <v>1</v>
      </c>
      <c r="F84" s="71">
        <v>0</v>
      </c>
      <c r="G84" s="5">
        <f>E84*F84</f>
        <v>0</v>
      </c>
    </row>
    <row r="85" spans="1:7" x14ac:dyDescent="0.25">
      <c r="A85" s="3"/>
      <c r="B85" s="3"/>
      <c r="C85" s="4"/>
      <c r="D85" s="3"/>
      <c r="E85" s="3"/>
      <c r="F85" s="71"/>
      <c r="G85" s="5"/>
    </row>
    <row r="86" spans="1:7" x14ac:dyDescent="0.25">
      <c r="A86" s="3"/>
      <c r="B86" s="3"/>
      <c r="C86" s="104" t="s">
        <v>200</v>
      </c>
      <c r="D86" s="3"/>
      <c r="E86" s="3"/>
      <c r="F86" s="71"/>
      <c r="G86" s="5"/>
    </row>
    <row r="87" spans="1:7" x14ac:dyDescent="0.25">
      <c r="A87" s="3">
        <v>56</v>
      </c>
      <c r="B87" s="3" t="s">
        <v>7</v>
      </c>
      <c r="C87" s="6" t="s">
        <v>201</v>
      </c>
      <c r="D87" s="3" t="s">
        <v>202</v>
      </c>
      <c r="E87" s="3">
        <v>1</v>
      </c>
      <c r="F87" s="71">
        <v>0</v>
      </c>
      <c r="G87" s="5">
        <f t="shared" si="2"/>
        <v>0</v>
      </c>
    </row>
    <row r="88" spans="1:7" x14ac:dyDescent="0.25">
      <c r="A88" s="3">
        <v>57</v>
      </c>
      <c r="B88" s="3" t="s">
        <v>7</v>
      </c>
      <c r="C88" s="4" t="s">
        <v>24</v>
      </c>
      <c r="D88" s="3" t="s">
        <v>202</v>
      </c>
      <c r="E88" s="3">
        <v>1</v>
      </c>
      <c r="F88" s="71">
        <v>0</v>
      </c>
      <c r="G88" s="5">
        <f t="shared" si="2"/>
        <v>0</v>
      </c>
    </row>
    <row r="89" spans="1:7" ht="15.75" thickBot="1" x14ac:dyDescent="0.3">
      <c r="G89" s="7"/>
    </row>
    <row r="90" spans="1:7" ht="16.5" thickBot="1" x14ac:dyDescent="0.3">
      <c r="C90" s="189" t="s">
        <v>353</v>
      </c>
      <c r="D90" s="72"/>
      <c r="E90" s="96"/>
      <c r="F90" s="97"/>
      <c r="G90" s="190">
        <f>SUM(G6:G88)</f>
        <v>0</v>
      </c>
    </row>
    <row r="96" spans="1:7" ht="15.75" x14ac:dyDescent="0.25">
      <c r="F96" s="186"/>
    </row>
  </sheetData>
  <sheetProtection algorithmName="SHA-512" hashValue="cQdQm8sXOCSez4vITJ5YGOaIJjxddQozSk1Ah8k86NOu2ICdF/Fboe4a5Ii6ZkjEbCu5RB/OPVURL+3Z+Cd6dg==" saltValue="1WpdHWnNR/FCLDw6VW+MhQ==" spinCount="100000" sheet="1" objects="1" scenarios="1"/>
  <protectedRanges>
    <protectedRange sqref="F6:F88" name="Oblast1"/>
  </protectedRanges>
  <mergeCells count="2">
    <mergeCell ref="A1:G1"/>
    <mergeCell ref="A2:G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9DB91-7AE6-43C3-968A-1482B79918E3}">
  <dimension ref="A1:I84"/>
  <sheetViews>
    <sheetView topLeftCell="A34" workbookViewId="0">
      <selection activeCell="B62" sqref="B62"/>
    </sheetView>
  </sheetViews>
  <sheetFormatPr defaultColWidth="9.28515625" defaultRowHeight="12.75" x14ac:dyDescent="0.25"/>
  <cols>
    <col min="1" max="1" width="6.85546875" style="10" customWidth="1"/>
    <col min="2" max="2" width="44.140625" style="10" customWidth="1"/>
    <col min="3" max="3" width="3.7109375" style="10" bestFit="1" customWidth="1"/>
    <col min="4" max="4" width="6.28515625" style="10" bestFit="1" customWidth="1"/>
    <col min="5" max="6" width="11.5703125" style="10" bestFit="1" customWidth="1"/>
    <col min="7" max="8" width="12.42578125" style="10" bestFit="1" customWidth="1"/>
    <col min="9" max="9" width="21" style="10" customWidth="1"/>
    <col min="10" max="254" width="9.28515625" style="10"/>
    <col min="255" max="255" width="0" style="10" hidden="1" customWidth="1"/>
    <col min="256" max="256" width="9.5703125" style="10" customWidth="1"/>
    <col min="257" max="257" width="0" style="10" hidden="1" customWidth="1"/>
    <col min="258" max="258" width="80" style="10" customWidth="1"/>
    <col min="259" max="259" width="10.28515625" style="10" customWidth="1"/>
    <col min="260" max="262" width="11.5703125" style="10" bestFit="1" customWidth="1"/>
    <col min="263" max="264" width="12.42578125" style="10" bestFit="1" customWidth="1"/>
    <col min="265" max="265" width="16.5703125" style="10" bestFit="1" customWidth="1"/>
    <col min="266" max="510" width="9.28515625" style="10"/>
    <col min="511" max="511" width="0" style="10" hidden="1" customWidth="1"/>
    <col min="512" max="512" width="9.5703125" style="10" customWidth="1"/>
    <col min="513" max="513" width="0" style="10" hidden="1" customWidth="1"/>
    <col min="514" max="514" width="80" style="10" customWidth="1"/>
    <col min="515" max="515" width="10.28515625" style="10" customWidth="1"/>
    <col min="516" max="518" width="11.5703125" style="10" bestFit="1" customWidth="1"/>
    <col min="519" max="520" width="12.42578125" style="10" bestFit="1" customWidth="1"/>
    <col min="521" max="521" width="16.5703125" style="10" bestFit="1" customWidth="1"/>
    <col min="522" max="766" width="9.28515625" style="10"/>
    <col min="767" max="767" width="0" style="10" hidden="1" customWidth="1"/>
    <col min="768" max="768" width="9.5703125" style="10" customWidth="1"/>
    <col min="769" max="769" width="0" style="10" hidden="1" customWidth="1"/>
    <col min="770" max="770" width="80" style="10" customWidth="1"/>
    <col min="771" max="771" width="10.28515625" style="10" customWidth="1"/>
    <col min="772" max="774" width="11.5703125" style="10" bestFit="1" customWidth="1"/>
    <col min="775" max="776" width="12.42578125" style="10" bestFit="1" customWidth="1"/>
    <col min="777" max="777" width="16.5703125" style="10" bestFit="1" customWidth="1"/>
    <col min="778" max="1022" width="9.28515625" style="10"/>
    <col min="1023" max="1023" width="0" style="10" hidden="1" customWidth="1"/>
    <col min="1024" max="1024" width="9.5703125" style="10" customWidth="1"/>
    <col min="1025" max="1025" width="0" style="10" hidden="1" customWidth="1"/>
    <col min="1026" max="1026" width="80" style="10" customWidth="1"/>
    <col min="1027" max="1027" width="10.28515625" style="10" customWidth="1"/>
    <col min="1028" max="1030" width="11.5703125" style="10" bestFit="1" customWidth="1"/>
    <col min="1031" max="1032" width="12.42578125" style="10" bestFit="1" customWidth="1"/>
    <col min="1033" max="1033" width="16.5703125" style="10" bestFit="1" customWidth="1"/>
    <col min="1034" max="1278" width="9.28515625" style="10"/>
    <col min="1279" max="1279" width="0" style="10" hidden="1" customWidth="1"/>
    <col min="1280" max="1280" width="9.5703125" style="10" customWidth="1"/>
    <col min="1281" max="1281" width="0" style="10" hidden="1" customWidth="1"/>
    <col min="1282" max="1282" width="80" style="10" customWidth="1"/>
    <col min="1283" max="1283" width="10.28515625" style="10" customWidth="1"/>
    <col min="1284" max="1286" width="11.5703125" style="10" bestFit="1" customWidth="1"/>
    <col min="1287" max="1288" width="12.42578125" style="10" bestFit="1" customWidth="1"/>
    <col min="1289" max="1289" width="16.5703125" style="10" bestFit="1" customWidth="1"/>
    <col min="1290" max="1534" width="9.28515625" style="10"/>
    <col min="1535" max="1535" width="0" style="10" hidden="1" customWidth="1"/>
    <col min="1536" max="1536" width="9.5703125" style="10" customWidth="1"/>
    <col min="1537" max="1537" width="0" style="10" hidden="1" customWidth="1"/>
    <col min="1538" max="1538" width="80" style="10" customWidth="1"/>
    <col min="1539" max="1539" width="10.28515625" style="10" customWidth="1"/>
    <col min="1540" max="1542" width="11.5703125" style="10" bestFit="1" customWidth="1"/>
    <col min="1543" max="1544" width="12.42578125" style="10" bestFit="1" customWidth="1"/>
    <col min="1545" max="1545" width="16.5703125" style="10" bestFit="1" customWidth="1"/>
    <col min="1546" max="1790" width="9.28515625" style="10"/>
    <col min="1791" max="1791" width="0" style="10" hidden="1" customWidth="1"/>
    <col min="1792" max="1792" width="9.5703125" style="10" customWidth="1"/>
    <col min="1793" max="1793" width="0" style="10" hidden="1" customWidth="1"/>
    <col min="1794" max="1794" width="80" style="10" customWidth="1"/>
    <col min="1795" max="1795" width="10.28515625" style="10" customWidth="1"/>
    <col min="1796" max="1798" width="11.5703125" style="10" bestFit="1" customWidth="1"/>
    <col min="1799" max="1800" width="12.42578125" style="10" bestFit="1" customWidth="1"/>
    <col min="1801" max="1801" width="16.5703125" style="10" bestFit="1" customWidth="1"/>
    <col min="1802" max="2046" width="9.28515625" style="10"/>
    <col min="2047" max="2047" width="0" style="10" hidden="1" customWidth="1"/>
    <col min="2048" max="2048" width="9.5703125" style="10" customWidth="1"/>
    <col min="2049" max="2049" width="0" style="10" hidden="1" customWidth="1"/>
    <col min="2050" max="2050" width="80" style="10" customWidth="1"/>
    <col min="2051" max="2051" width="10.28515625" style="10" customWidth="1"/>
    <col min="2052" max="2054" width="11.5703125" style="10" bestFit="1" customWidth="1"/>
    <col min="2055" max="2056" width="12.42578125" style="10" bestFit="1" customWidth="1"/>
    <col min="2057" max="2057" width="16.5703125" style="10" bestFit="1" customWidth="1"/>
    <col min="2058" max="2302" width="9.28515625" style="10"/>
    <col min="2303" max="2303" width="0" style="10" hidden="1" customWidth="1"/>
    <col min="2304" max="2304" width="9.5703125" style="10" customWidth="1"/>
    <col min="2305" max="2305" width="0" style="10" hidden="1" customWidth="1"/>
    <col min="2306" max="2306" width="80" style="10" customWidth="1"/>
    <col min="2307" max="2307" width="10.28515625" style="10" customWidth="1"/>
    <col min="2308" max="2310" width="11.5703125" style="10" bestFit="1" customWidth="1"/>
    <col min="2311" max="2312" width="12.42578125" style="10" bestFit="1" customWidth="1"/>
    <col min="2313" max="2313" width="16.5703125" style="10" bestFit="1" customWidth="1"/>
    <col min="2314" max="2558" width="9.28515625" style="10"/>
    <col min="2559" max="2559" width="0" style="10" hidden="1" customWidth="1"/>
    <col min="2560" max="2560" width="9.5703125" style="10" customWidth="1"/>
    <col min="2561" max="2561" width="0" style="10" hidden="1" customWidth="1"/>
    <col min="2562" max="2562" width="80" style="10" customWidth="1"/>
    <col min="2563" max="2563" width="10.28515625" style="10" customWidth="1"/>
    <col min="2564" max="2566" width="11.5703125" style="10" bestFit="1" customWidth="1"/>
    <col min="2567" max="2568" width="12.42578125" style="10" bestFit="1" customWidth="1"/>
    <col min="2569" max="2569" width="16.5703125" style="10" bestFit="1" customWidth="1"/>
    <col min="2570" max="2814" width="9.28515625" style="10"/>
    <col min="2815" max="2815" width="0" style="10" hidden="1" customWidth="1"/>
    <col min="2816" max="2816" width="9.5703125" style="10" customWidth="1"/>
    <col min="2817" max="2817" width="0" style="10" hidden="1" customWidth="1"/>
    <col min="2818" max="2818" width="80" style="10" customWidth="1"/>
    <col min="2819" max="2819" width="10.28515625" style="10" customWidth="1"/>
    <col min="2820" max="2822" width="11.5703125" style="10" bestFit="1" customWidth="1"/>
    <col min="2823" max="2824" width="12.42578125" style="10" bestFit="1" customWidth="1"/>
    <col min="2825" max="2825" width="16.5703125" style="10" bestFit="1" customWidth="1"/>
    <col min="2826" max="3070" width="9.28515625" style="10"/>
    <col min="3071" max="3071" width="0" style="10" hidden="1" customWidth="1"/>
    <col min="3072" max="3072" width="9.5703125" style="10" customWidth="1"/>
    <col min="3073" max="3073" width="0" style="10" hidden="1" customWidth="1"/>
    <col min="3074" max="3074" width="80" style="10" customWidth="1"/>
    <col min="3075" max="3075" width="10.28515625" style="10" customWidth="1"/>
    <col min="3076" max="3078" width="11.5703125" style="10" bestFit="1" customWidth="1"/>
    <col min="3079" max="3080" width="12.42578125" style="10" bestFit="1" customWidth="1"/>
    <col min="3081" max="3081" width="16.5703125" style="10" bestFit="1" customWidth="1"/>
    <col min="3082" max="3326" width="9.28515625" style="10"/>
    <col min="3327" max="3327" width="0" style="10" hidden="1" customWidth="1"/>
    <col min="3328" max="3328" width="9.5703125" style="10" customWidth="1"/>
    <col min="3329" max="3329" width="0" style="10" hidden="1" customWidth="1"/>
    <col min="3330" max="3330" width="80" style="10" customWidth="1"/>
    <col min="3331" max="3331" width="10.28515625" style="10" customWidth="1"/>
    <col min="3332" max="3334" width="11.5703125" style="10" bestFit="1" customWidth="1"/>
    <col min="3335" max="3336" width="12.42578125" style="10" bestFit="1" customWidth="1"/>
    <col min="3337" max="3337" width="16.5703125" style="10" bestFit="1" customWidth="1"/>
    <col min="3338" max="3582" width="9.28515625" style="10"/>
    <col min="3583" max="3583" width="0" style="10" hidden="1" customWidth="1"/>
    <col min="3584" max="3584" width="9.5703125" style="10" customWidth="1"/>
    <col min="3585" max="3585" width="0" style="10" hidden="1" customWidth="1"/>
    <col min="3586" max="3586" width="80" style="10" customWidth="1"/>
    <col min="3587" max="3587" width="10.28515625" style="10" customWidth="1"/>
    <col min="3588" max="3590" width="11.5703125" style="10" bestFit="1" customWidth="1"/>
    <col min="3591" max="3592" width="12.42578125" style="10" bestFit="1" customWidth="1"/>
    <col min="3593" max="3593" width="16.5703125" style="10" bestFit="1" customWidth="1"/>
    <col min="3594" max="3838" width="9.28515625" style="10"/>
    <col min="3839" max="3839" width="0" style="10" hidden="1" customWidth="1"/>
    <col min="3840" max="3840" width="9.5703125" style="10" customWidth="1"/>
    <col min="3841" max="3841" width="0" style="10" hidden="1" customWidth="1"/>
    <col min="3842" max="3842" width="80" style="10" customWidth="1"/>
    <col min="3843" max="3843" width="10.28515625" style="10" customWidth="1"/>
    <col min="3844" max="3846" width="11.5703125" style="10" bestFit="1" customWidth="1"/>
    <col min="3847" max="3848" width="12.42578125" style="10" bestFit="1" customWidth="1"/>
    <col min="3849" max="3849" width="16.5703125" style="10" bestFit="1" customWidth="1"/>
    <col min="3850" max="4094" width="9.28515625" style="10"/>
    <col min="4095" max="4095" width="0" style="10" hidden="1" customWidth="1"/>
    <col min="4096" max="4096" width="9.5703125" style="10" customWidth="1"/>
    <col min="4097" max="4097" width="0" style="10" hidden="1" customWidth="1"/>
    <col min="4098" max="4098" width="80" style="10" customWidth="1"/>
    <col min="4099" max="4099" width="10.28515625" style="10" customWidth="1"/>
    <col min="4100" max="4102" width="11.5703125" style="10" bestFit="1" customWidth="1"/>
    <col min="4103" max="4104" width="12.42578125" style="10" bestFit="1" customWidth="1"/>
    <col min="4105" max="4105" width="16.5703125" style="10" bestFit="1" customWidth="1"/>
    <col min="4106" max="4350" width="9.28515625" style="10"/>
    <col min="4351" max="4351" width="0" style="10" hidden="1" customWidth="1"/>
    <col min="4352" max="4352" width="9.5703125" style="10" customWidth="1"/>
    <col min="4353" max="4353" width="0" style="10" hidden="1" customWidth="1"/>
    <col min="4354" max="4354" width="80" style="10" customWidth="1"/>
    <col min="4355" max="4355" width="10.28515625" style="10" customWidth="1"/>
    <col min="4356" max="4358" width="11.5703125" style="10" bestFit="1" customWidth="1"/>
    <col min="4359" max="4360" width="12.42578125" style="10" bestFit="1" customWidth="1"/>
    <col min="4361" max="4361" width="16.5703125" style="10" bestFit="1" customWidth="1"/>
    <col min="4362" max="4606" width="9.28515625" style="10"/>
    <col min="4607" max="4607" width="0" style="10" hidden="1" customWidth="1"/>
    <col min="4608" max="4608" width="9.5703125" style="10" customWidth="1"/>
    <col min="4609" max="4609" width="0" style="10" hidden="1" customWidth="1"/>
    <col min="4610" max="4610" width="80" style="10" customWidth="1"/>
    <col min="4611" max="4611" width="10.28515625" style="10" customWidth="1"/>
    <col min="4612" max="4614" width="11.5703125" style="10" bestFit="1" customWidth="1"/>
    <col min="4615" max="4616" width="12.42578125" style="10" bestFit="1" customWidth="1"/>
    <col min="4617" max="4617" width="16.5703125" style="10" bestFit="1" customWidth="1"/>
    <col min="4618" max="4862" width="9.28515625" style="10"/>
    <col min="4863" max="4863" width="0" style="10" hidden="1" customWidth="1"/>
    <col min="4864" max="4864" width="9.5703125" style="10" customWidth="1"/>
    <col min="4865" max="4865" width="0" style="10" hidden="1" customWidth="1"/>
    <col min="4866" max="4866" width="80" style="10" customWidth="1"/>
    <col min="4867" max="4867" width="10.28515625" style="10" customWidth="1"/>
    <col min="4868" max="4870" width="11.5703125" style="10" bestFit="1" customWidth="1"/>
    <col min="4871" max="4872" width="12.42578125" style="10" bestFit="1" customWidth="1"/>
    <col min="4873" max="4873" width="16.5703125" style="10" bestFit="1" customWidth="1"/>
    <col min="4874" max="5118" width="9.28515625" style="10"/>
    <col min="5119" max="5119" width="0" style="10" hidden="1" customWidth="1"/>
    <col min="5120" max="5120" width="9.5703125" style="10" customWidth="1"/>
    <col min="5121" max="5121" width="0" style="10" hidden="1" customWidth="1"/>
    <col min="5122" max="5122" width="80" style="10" customWidth="1"/>
    <col min="5123" max="5123" width="10.28515625" style="10" customWidth="1"/>
    <col min="5124" max="5126" width="11.5703125" style="10" bestFit="1" customWidth="1"/>
    <col min="5127" max="5128" width="12.42578125" style="10" bestFit="1" customWidth="1"/>
    <col min="5129" max="5129" width="16.5703125" style="10" bestFit="1" customWidth="1"/>
    <col min="5130" max="5374" width="9.28515625" style="10"/>
    <col min="5375" max="5375" width="0" style="10" hidden="1" customWidth="1"/>
    <col min="5376" max="5376" width="9.5703125" style="10" customWidth="1"/>
    <col min="5377" max="5377" width="0" style="10" hidden="1" customWidth="1"/>
    <col min="5378" max="5378" width="80" style="10" customWidth="1"/>
    <col min="5379" max="5379" width="10.28515625" style="10" customWidth="1"/>
    <col min="5380" max="5382" width="11.5703125" style="10" bestFit="1" customWidth="1"/>
    <col min="5383" max="5384" width="12.42578125" style="10" bestFit="1" customWidth="1"/>
    <col min="5385" max="5385" width="16.5703125" style="10" bestFit="1" customWidth="1"/>
    <col min="5386" max="5630" width="9.28515625" style="10"/>
    <col min="5631" max="5631" width="0" style="10" hidden="1" customWidth="1"/>
    <col min="5632" max="5632" width="9.5703125" style="10" customWidth="1"/>
    <col min="5633" max="5633" width="0" style="10" hidden="1" customWidth="1"/>
    <col min="5634" max="5634" width="80" style="10" customWidth="1"/>
    <col min="5635" max="5635" width="10.28515625" style="10" customWidth="1"/>
    <col min="5636" max="5638" width="11.5703125" style="10" bestFit="1" customWidth="1"/>
    <col min="5639" max="5640" width="12.42578125" style="10" bestFit="1" customWidth="1"/>
    <col min="5641" max="5641" width="16.5703125" style="10" bestFit="1" customWidth="1"/>
    <col min="5642" max="5886" width="9.28515625" style="10"/>
    <col min="5887" max="5887" width="0" style="10" hidden="1" customWidth="1"/>
    <col min="5888" max="5888" width="9.5703125" style="10" customWidth="1"/>
    <col min="5889" max="5889" width="0" style="10" hidden="1" customWidth="1"/>
    <col min="5890" max="5890" width="80" style="10" customWidth="1"/>
    <col min="5891" max="5891" width="10.28515625" style="10" customWidth="1"/>
    <col min="5892" max="5894" width="11.5703125" style="10" bestFit="1" customWidth="1"/>
    <col min="5895" max="5896" width="12.42578125" style="10" bestFit="1" customWidth="1"/>
    <col min="5897" max="5897" width="16.5703125" style="10" bestFit="1" customWidth="1"/>
    <col min="5898" max="6142" width="9.28515625" style="10"/>
    <col min="6143" max="6143" width="0" style="10" hidden="1" customWidth="1"/>
    <col min="6144" max="6144" width="9.5703125" style="10" customWidth="1"/>
    <col min="6145" max="6145" width="0" style="10" hidden="1" customWidth="1"/>
    <col min="6146" max="6146" width="80" style="10" customWidth="1"/>
    <col min="6147" max="6147" width="10.28515625" style="10" customWidth="1"/>
    <col min="6148" max="6150" width="11.5703125" style="10" bestFit="1" customWidth="1"/>
    <col min="6151" max="6152" width="12.42578125" style="10" bestFit="1" customWidth="1"/>
    <col min="6153" max="6153" width="16.5703125" style="10" bestFit="1" customWidth="1"/>
    <col min="6154" max="6398" width="9.28515625" style="10"/>
    <col min="6399" max="6399" width="0" style="10" hidden="1" customWidth="1"/>
    <col min="6400" max="6400" width="9.5703125" style="10" customWidth="1"/>
    <col min="6401" max="6401" width="0" style="10" hidden="1" customWidth="1"/>
    <col min="6402" max="6402" width="80" style="10" customWidth="1"/>
    <col min="6403" max="6403" width="10.28515625" style="10" customWidth="1"/>
    <col min="6404" max="6406" width="11.5703125" style="10" bestFit="1" customWidth="1"/>
    <col min="6407" max="6408" width="12.42578125" style="10" bestFit="1" customWidth="1"/>
    <col min="6409" max="6409" width="16.5703125" style="10" bestFit="1" customWidth="1"/>
    <col min="6410" max="6654" width="9.28515625" style="10"/>
    <col min="6655" max="6655" width="0" style="10" hidden="1" customWidth="1"/>
    <col min="6656" max="6656" width="9.5703125" style="10" customWidth="1"/>
    <col min="6657" max="6657" width="0" style="10" hidden="1" customWidth="1"/>
    <col min="6658" max="6658" width="80" style="10" customWidth="1"/>
    <col min="6659" max="6659" width="10.28515625" style="10" customWidth="1"/>
    <col min="6660" max="6662" width="11.5703125" style="10" bestFit="1" customWidth="1"/>
    <col min="6663" max="6664" width="12.42578125" style="10" bestFit="1" customWidth="1"/>
    <col min="6665" max="6665" width="16.5703125" style="10" bestFit="1" customWidth="1"/>
    <col min="6666" max="6910" width="9.28515625" style="10"/>
    <col min="6911" max="6911" width="0" style="10" hidden="1" customWidth="1"/>
    <col min="6912" max="6912" width="9.5703125" style="10" customWidth="1"/>
    <col min="6913" max="6913" width="0" style="10" hidden="1" customWidth="1"/>
    <col min="6914" max="6914" width="80" style="10" customWidth="1"/>
    <col min="6915" max="6915" width="10.28515625" style="10" customWidth="1"/>
    <col min="6916" max="6918" width="11.5703125" style="10" bestFit="1" customWidth="1"/>
    <col min="6919" max="6920" width="12.42578125" style="10" bestFit="1" customWidth="1"/>
    <col min="6921" max="6921" width="16.5703125" style="10" bestFit="1" customWidth="1"/>
    <col min="6922" max="7166" width="9.28515625" style="10"/>
    <col min="7167" max="7167" width="0" style="10" hidden="1" customWidth="1"/>
    <col min="7168" max="7168" width="9.5703125" style="10" customWidth="1"/>
    <col min="7169" max="7169" width="0" style="10" hidden="1" customWidth="1"/>
    <col min="7170" max="7170" width="80" style="10" customWidth="1"/>
    <col min="7171" max="7171" width="10.28515625" style="10" customWidth="1"/>
    <col min="7172" max="7174" width="11.5703125" style="10" bestFit="1" customWidth="1"/>
    <col min="7175" max="7176" width="12.42578125" style="10" bestFit="1" customWidth="1"/>
    <col min="7177" max="7177" width="16.5703125" style="10" bestFit="1" customWidth="1"/>
    <col min="7178" max="7422" width="9.28515625" style="10"/>
    <col min="7423" max="7423" width="0" style="10" hidden="1" customWidth="1"/>
    <col min="7424" max="7424" width="9.5703125" style="10" customWidth="1"/>
    <col min="7425" max="7425" width="0" style="10" hidden="1" customWidth="1"/>
    <col min="7426" max="7426" width="80" style="10" customWidth="1"/>
    <col min="7427" max="7427" width="10.28515625" style="10" customWidth="1"/>
    <col min="7428" max="7430" width="11.5703125" style="10" bestFit="1" customWidth="1"/>
    <col min="7431" max="7432" width="12.42578125" style="10" bestFit="1" customWidth="1"/>
    <col min="7433" max="7433" width="16.5703125" style="10" bestFit="1" customWidth="1"/>
    <col min="7434" max="7678" width="9.28515625" style="10"/>
    <col min="7679" max="7679" width="0" style="10" hidden="1" customWidth="1"/>
    <col min="7680" max="7680" width="9.5703125" style="10" customWidth="1"/>
    <col min="7681" max="7681" width="0" style="10" hidden="1" customWidth="1"/>
    <col min="7682" max="7682" width="80" style="10" customWidth="1"/>
    <col min="7683" max="7683" width="10.28515625" style="10" customWidth="1"/>
    <col min="7684" max="7686" width="11.5703125" style="10" bestFit="1" customWidth="1"/>
    <col min="7687" max="7688" width="12.42578125" style="10" bestFit="1" customWidth="1"/>
    <col min="7689" max="7689" width="16.5703125" style="10" bestFit="1" customWidth="1"/>
    <col min="7690" max="7934" width="9.28515625" style="10"/>
    <col min="7935" max="7935" width="0" style="10" hidden="1" customWidth="1"/>
    <col min="7936" max="7936" width="9.5703125" style="10" customWidth="1"/>
    <col min="7937" max="7937" width="0" style="10" hidden="1" customWidth="1"/>
    <col min="7938" max="7938" width="80" style="10" customWidth="1"/>
    <col min="7939" max="7939" width="10.28515625" style="10" customWidth="1"/>
    <col min="7940" max="7942" width="11.5703125" style="10" bestFit="1" customWidth="1"/>
    <col min="7943" max="7944" width="12.42578125" style="10" bestFit="1" customWidth="1"/>
    <col min="7945" max="7945" width="16.5703125" style="10" bestFit="1" customWidth="1"/>
    <col min="7946" max="8190" width="9.28515625" style="10"/>
    <col min="8191" max="8191" width="0" style="10" hidden="1" customWidth="1"/>
    <col min="8192" max="8192" width="9.5703125" style="10" customWidth="1"/>
    <col min="8193" max="8193" width="0" style="10" hidden="1" customWidth="1"/>
    <col min="8194" max="8194" width="80" style="10" customWidth="1"/>
    <col min="8195" max="8195" width="10.28515625" style="10" customWidth="1"/>
    <col min="8196" max="8198" width="11.5703125" style="10" bestFit="1" customWidth="1"/>
    <col min="8199" max="8200" width="12.42578125" style="10" bestFit="1" customWidth="1"/>
    <col min="8201" max="8201" width="16.5703125" style="10" bestFit="1" customWidth="1"/>
    <col min="8202" max="8446" width="9.28515625" style="10"/>
    <col min="8447" max="8447" width="0" style="10" hidden="1" customWidth="1"/>
    <col min="8448" max="8448" width="9.5703125" style="10" customWidth="1"/>
    <col min="8449" max="8449" width="0" style="10" hidden="1" customWidth="1"/>
    <col min="8450" max="8450" width="80" style="10" customWidth="1"/>
    <col min="8451" max="8451" width="10.28515625" style="10" customWidth="1"/>
    <col min="8452" max="8454" width="11.5703125" style="10" bestFit="1" customWidth="1"/>
    <col min="8455" max="8456" width="12.42578125" style="10" bestFit="1" customWidth="1"/>
    <col min="8457" max="8457" width="16.5703125" style="10" bestFit="1" customWidth="1"/>
    <col min="8458" max="8702" width="9.28515625" style="10"/>
    <col min="8703" max="8703" width="0" style="10" hidden="1" customWidth="1"/>
    <col min="8704" max="8704" width="9.5703125" style="10" customWidth="1"/>
    <col min="8705" max="8705" width="0" style="10" hidden="1" customWidth="1"/>
    <col min="8706" max="8706" width="80" style="10" customWidth="1"/>
    <col min="8707" max="8707" width="10.28515625" style="10" customWidth="1"/>
    <col min="8708" max="8710" width="11.5703125" style="10" bestFit="1" customWidth="1"/>
    <col min="8711" max="8712" width="12.42578125" style="10" bestFit="1" customWidth="1"/>
    <col min="8713" max="8713" width="16.5703125" style="10" bestFit="1" customWidth="1"/>
    <col min="8714" max="8958" width="9.28515625" style="10"/>
    <col min="8959" max="8959" width="0" style="10" hidden="1" customWidth="1"/>
    <col min="8960" max="8960" width="9.5703125" style="10" customWidth="1"/>
    <col min="8961" max="8961" width="0" style="10" hidden="1" customWidth="1"/>
    <col min="8962" max="8962" width="80" style="10" customWidth="1"/>
    <col min="8963" max="8963" width="10.28515625" style="10" customWidth="1"/>
    <col min="8964" max="8966" width="11.5703125" style="10" bestFit="1" customWidth="1"/>
    <col min="8967" max="8968" width="12.42578125" style="10" bestFit="1" customWidth="1"/>
    <col min="8969" max="8969" width="16.5703125" style="10" bestFit="1" customWidth="1"/>
    <col min="8970" max="9214" width="9.28515625" style="10"/>
    <col min="9215" max="9215" width="0" style="10" hidden="1" customWidth="1"/>
    <col min="9216" max="9216" width="9.5703125" style="10" customWidth="1"/>
    <col min="9217" max="9217" width="0" style="10" hidden="1" customWidth="1"/>
    <col min="9218" max="9218" width="80" style="10" customWidth="1"/>
    <col min="9219" max="9219" width="10.28515625" style="10" customWidth="1"/>
    <col min="9220" max="9222" width="11.5703125" style="10" bestFit="1" customWidth="1"/>
    <col min="9223" max="9224" width="12.42578125" style="10" bestFit="1" customWidth="1"/>
    <col min="9225" max="9225" width="16.5703125" style="10" bestFit="1" customWidth="1"/>
    <col min="9226" max="9470" width="9.28515625" style="10"/>
    <col min="9471" max="9471" width="0" style="10" hidden="1" customWidth="1"/>
    <col min="9472" max="9472" width="9.5703125" style="10" customWidth="1"/>
    <col min="9473" max="9473" width="0" style="10" hidden="1" customWidth="1"/>
    <col min="9474" max="9474" width="80" style="10" customWidth="1"/>
    <col min="9475" max="9475" width="10.28515625" style="10" customWidth="1"/>
    <col min="9476" max="9478" width="11.5703125" style="10" bestFit="1" customWidth="1"/>
    <col min="9479" max="9480" width="12.42578125" style="10" bestFit="1" customWidth="1"/>
    <col min="9481" max="9481" width="16.5703125" style="10" bestFit="1" customWidth="1"/>
    <col min="9482" max="9726" width="9.28515625" style="10"/>
    <col min="9727" max="9727" width="0" style="10" hidden="1" customWidth="1"/>
    <col min="9728" max="9728" width="9.5703125" style="10" customWidth="1"/>
    <col min="9729" max="9729" width="0" style="10" hidden="1" customWidth="1"/>
    <col min="9730" max="9730" width="80" style="10" customWidth="1"/>
    <col min="9731" max="9731" width="10.28515625" style="10" customWidth="1"/>
    <col min="9732" max="9734" width="11.5703125" style="10" bestFit="1" customWidth="1"/>
    <col min="9735" max="9736" width="12.42578125" style="10" bestFit="1" customWidth="1"/>
    <col min="9737" max="9737" width="16.5703125" style="10" bestFit="1" customWidth="1"/>
    <col min="9738" max="9982" width="9.28515625" style="10"/>
    <col min="9983" max="9983" width="0" style="10" hidden="1" customWidth="1"/>
    <col min="9984" max="9984" width="9.5703125" style="10" customWidth="1"/>
    <col min="9985" max="9985" width="0" style="10" hidden="1" customWidth="1"/>
    <col min="9986" max="9986" width="80" style="10" customWidth="1"/>
    <col min="9987" max="9987" width="10.28515625" style="10" customWidth="1"/>
    <col min="9988" max="9990" width="11.5703125" style="10" bestFit="1" customWidth="1"/>
    <col min="9991" max="9992" width="12.42578125" style="10" bestFit="1" customWidth="1"/>
    <col min="9993" max="9993" width="16.5703125" style="10" bestFit="1" customWidth="1"/>
    <col min="9994" max="10238" width="9.28515625" style="10"/>
    <col min="10239" max="10239" width="0" style="10" hidden="1" customWidth="1"/>
    <col min="10240" max="10240" width="9.5703125" style="10" customWidth="1"/>
    <col min="10241" max="10241" width="0" style="10" hidden="1" customWidth="1"/>
    <col min="10242" max="10242" width="80" style="10" customWidth="1"/>
    <col min="10243" max="10243" width="10.28515625" style="10" customWidth="1"/>
    <col min="10244" max="10246" width="11.5703125" style="10" bestFit="1" customWidth="1"/>
    <col min="10247" max="10248" width="12.42578125" style="10" bestFit="1" customWidth="1"/>
    <col min="10249" max="10249" width="16.5703125" style="10" bestFit="1" customWidth="1"/>
    <col min="10250" max="10494" width="9.28515625" style="10"/>
    <col min="10495" max="10495" width="0" style="10" hidden="1" customWidth="1"/>
    <col min="10496" max="10496" width="9.5703125" style="10" customWidth="1"/>
    <col min="10497" max="10497" width="0" style="10" hidden="1" customWidth="1"/>
    <col min="10498" max="10498" width="80" style="10" customWidth="1"/>
    <col min="10499" max="10499" width="10.28515625" style="10" customWidth="1"/>
    <col min="10500" max="10502" width="11.5703125" style="10" bestFit="1" customWidth="1"/>
    <col min="10503" max="10504" width="12.42578125" style="10" bestFit="1" customWidth="1"/>
    <col min="10505" max="10505" width="16.5703125" style="10" bestFit="1" customWidth="1"/>
    <col min="10506" max="10750" width="9.28515625" style="10"/>
    <col min="10751" max="10751" width="0" style="10" hidden="1" customWidth="1"/>
    <col min="10752" max="10752" width="9.5703125" style="10" customWidth="1"/>
    <col min="10753" max="10753" width="0" style="10" hidden="1" customWidth="1"/>
    <col min="10754" max="10754" width="80" style="10" customWidth="1"/>
    <col min="10755" max="10755" width="10.28515625" style="10" customWidth="1"/>
    <col min="10756" max="10758" width="11.5703125" style="10" bestFit="1" customWidth="1"/>
    <col min="10759" max="10760" width="12.42578125" style="10" bestFit="1" customWidth="1"/>
    <col min="10761" max="10761" width="16.5703125" style="10" bestFit="1" customWidth="1"/>
    <col min="10762" max="11006" width="9.28515625" style="10"/>
    <col min="11007" max="11007" width="0" style="10" hidden="1" customWidth="1"/>
    <col min="11008" max="11008" width="9.5703125" style="10" customWidth="1"/>
    <col min="11009" max="11009" width="0" style="10" hidden="1" customWidth="1"/>
    <col min="11010" max="11010" width="80" style="10" customWidth="1"/>
    <col min="11011" max="11011" width="10.28515625" style="10" customWidth="1"/>
    <col min="11012" max="11014" width="11.5703125" style="10" bestFit="1" customWidth="1"/>
    <col min="11015" max="11016" width="12.42578125" style="10" bestFit="1" customWidth="1"/>
    <col min="11017" max="11017" width="16.5703125" style="10" bestFit="1" customWidth="1"/>
    <col min="11018" max="11262" width="9.28515625" style="10"/>
    <col min="11263" max="11263" width="0" style="10" hidden="1" customWidth="1"/>
    <col min="11264" max="11264" width="9.5703125" style="10" customWidth="1"/>
    <col min="11265" max="11265" width="0" style="10" hidden="1" customWidth="1"/>
    <col min="11266" max="11266" width="80" style="10" customWidth="1"/>
    <col min="11267" max="11267" width="10.28515625" style="10" customWidth="1"/>
    <col min="11268" max="11270" width="11.5703125" style="10" bestFit="1" customWidth="1"/>
    <col min="11271" max="11272" width="12.42578125" style="10" bestFit="1" customWidth="1"/>
    <col min="11273" max="11273" width="16.5703125" style="10" bestFit="1" customWidth="1"/>
    <col min="11274" max="11518" width="9.28515625" style="10"/>
    <col min="11519" max="11519" width="0" style="10" hidden="1" customWidth="1"/>
    <col min="11520" max="11520" width="9.5703125" style="10" customWidth="1"/>
    <col min="11521" max="11521" width="0" style="10" hidden="1" customWidth="1"/>
    <col min="11522" max="11522" width="80" style="10" customWidth="1"/>
    <col min="11523" max="11523" width="10.28515625" style="10" customWidth="1"/>
    <col min="11524" max="11526" width="11.5703125" style="10" bestFit="1" customWidth="1"/>
    <col min="11527" max="11528" width="12.42578125" style="10" bestFit="1" customWidth="1"/>
    <col min="11529" max="11529" width="16.5703125" style="10" bestFit="1" customWidth="1"/>
    <col min="11530" max="11774" width="9.28515625" style="10"/>
    <col min="11775" max="11775" width="0" style="10" hidden="1" customWidth="1"/>
    <col min="11776" max="11776" width="9.5703125" style="10" customWidth="1"/>
    <col min="11777" max="11777" width="0" style="10" hidden="1" customWidth="1"/>
    <col min="11778" max="11778" width="80" style="10" customWidth="1"/>
    <col min="11779" max="11779" width="10.28515625" style="10" customWidth="1"/>
    <col min="11780" max="11782" width="11.5703125" style="10" bestFit="1" customWidth="1"/>
    <col min="11783" max="11784" width="12.42578125" style="10" bestFit="1" customWidth="1"/>
    <col min="11785" max="11785" width="16.5703125" style="10" bestFit="1" customWidth="1"/>
    <col min="11786" max="12030" width="9.28515625" style="10"/>
    <col min="12031" max="12031" width="0" style="10" hidden="1" customWidth="1"/>
    <col min="12032" max="12032" width="9.5703125" style="10" customWidth="1"/>
    <col min="12033" max="12033" width="0" style="10" hidden="1" customWidth="1"/>
    <col min="12034" max="12034" width="80" style="10" customWidth="1"/>
    <col min="12035" max="12035" width="10.28515625" style="10" customWidth="1"/>
    <col min="12036" max="12038" width="11.5703125" style="10" bestFit="1" customWidth="1"/>
    <col min="12039" max="12040" width="12.42578125" style="10" bestFit="1" customWidth="1"/>
    <col min="12041" max="12041" width="16.5703125" style="10" bestFit="1" customWidth="1"/>
    <col min="12042" max="12286" width="9.28515625" style="10"/>
    <col min="12287" max="12287" width="0" style="10" hidden="1" customWidth="1"/>
    <col min="12288" max="12288" width="9.5703125" style="10" customWidth="1"/>
    <col min="12289" max="12289" width="0" style="10" hidden="1" customWidth="1"/>
    <col min="12290" max="12290" width="80" style="10" customWidth="1"/>
    <col min="12291" max="12291" width="10.28515625" style="10" customWidth="1"/>
    <col min="12292" max="12294" width="11.5703125" style="10" bestFit="1" customWidth="1"/>
    <col min="12295" max="12296" width="12.42578125" style="10" bestFit="1" customWidth="1"/>
    <col min="12297" max="12297" width="16.5703125" style="10" bestFit="1" customWidth="1"/>
    <col min="12298" max="12542" width="9.28515625" style="10"/>
    <col min="12543" max="12543" width="0" style="10" hidden="1" customWidth="1"/>
    <col min="12544" max="12544" width="9.5703125" style="10" customWidth="1"/>
    <col min="12545" max="12545" width="0" style="10" hidden="1" customWidth="1"/>
    <col min="12546" max="12546" width="80" style="10" customWidth="1"/>
    <col min="12547" max="12547" width="10.28515625" style="10" customWidth="1"/>
    <col min="12548" max="12550" width="11.5703125" style="10" bestFit="1" customWidth="1"/>
    <col min="12551" max="12552" width="12.42578125" style="10" bestFit="1" customWidth="1"/>
    <col min="12553" max="12553" width="16.5703125" style="10" bestFit="1" customWidth="1"/>
    <col min="12554" max="12798" width="9.28515625" style="10"/>
    <col min="12799" max="12799" width="0" style="10" hidden="1" customWidth="1"/>
    <col min="12800" max="12800" width="9.5703125" style="10" customWidth="1"/>
    <col min="12801" max="12801" width="0" style="10" hidden="1" customWidth="1"/>
    <col min="12802" max="12802" width="80" style="10" customWidth="1"/>
    <col min="12803" max="12803" width="10.28515625" style="10" customWidth="1"/>
    <col min="12804" max="12806" width="11.5703125" style="10" bestFit="1" customWidth="1"/>
    <col min="12807" max="12808" width="12.42578125" style="10" bestFit="1" customWidth="1"/>
    <col min="12809" max="12809" width="16.5703125" style="10" bestFit="1" customWidth="1"/>
    <col min="12810" max="13054" width="9.28515625" style="10"/>
    <col min="13055" max="13055" width="0" style="10" hidden="1" customWidth="1"/>
    <col min="13056" max="13056" width="9.5703125" style="10" customWidth="1"/>
    <col min="13057" max="13057" width="0" style="10" hidden="1" customWidth="1"/>
    <col min="13058" max="13058" width="80" style="10" customWidth="1"/>
    <col min="13059" max="13059" width="10.28515625" style="10" customWidth="1"/>
    <col min="13060" max="13062" width="11.5703125" style="10" bestFit="1" customWidth="1"/>
    <col min="13063" max="13064" width="12.42578125" style="10" bestFit="1" customWidth="1"/>
    <col min="13065" max="13065" width="16.5703125" style="10" bestFit="1" customWidth="1"/>
    <col min="13066" max="13310" width="9.28515625" style="10"/>
    <col min="13311" max="13311" width="0" style="10" hidden="1" customWidth="1"/>
    <col min="13312" max="13312" width="9.5703125" style="10" customWidth="1"/>
    <col min="13313" max="13313" width="0" style="10" hidden="1" customWidth="1"/>
    <col min="13314" max="13314" width="80" style="10" customWidth="1"/>
    <col min="13315" max="13315" width="10.28515625" style="10" customWidth="1"/>
    <col min="13316" max="13318" width="11.5703125" style="10" bestFit="1" customWidth="1"/>
    <col min="13319" max="13320" width="12.42578125" style="10" bestFit="1" customWidth="1"/>
    <col min="13321" max="13321" width="16.5703125" style="10" bestFit="1" customWidth="1"/>
    <col min="13322" max="13566" width="9.28515625" style="10"/>
    <col min="13567" max="13567" width="0" style="10" hidden="1" customWidth="1"/>
    <col min="13568" max="13568" width="9.5703125" style="10" customWidth="1"/>
    <col min="13569" max="13569" width="0" style="10" hidden="1" customWidth="1"/>
    <col min="13570" max="13570" width="80" style="10" customWidth="1"/>
    <col min="13571" max="13571" width="10.28515625" style="10" customWidth="1"/>
    <col min="13572" max="13574" width="11.5703125" style="10" bestFit="1" customWidth="1"/>
    <col min="13575" max="13576" width="12.42578125" style="10" bestFit="1" customWidth="1"/>
    <col min="13577" max="13577" width="16.5703125" style="10" bestFit="1" customWidth="1"/>
    <col min="13578" max="13822" width="9.28515625" style="10"/>
    <col min="13823" max="13823" width="0" style="10" hidden="1" customWidth="1"/>
    <col min="13824" max="13824" width="9.5703125" style="10" customWidth="1"/>
    <col min="13825" max="13825" width="0" style="10" hidden="1" customWidth="1"/>
    <col min="13826" max="13826" width="80" style="10" customWidth="1"/>
    <col min="13827" max="13827" width="10.28515625" style="10" customWidth="1"/>
    <col min="13828" max="13830" width="11.5703125" style="10" bestFit="1" customWidth="1"/>
    <col min="13831" max="13832" width="12.42578125" style="10" bestFit="1" customWidth="1"/>
    <col min="13833" max="13833" width="16.5703125" style="10" bestFit="1" customWidth="1"/>
    <col min="13834" max="14078" width="9.28515625" style="10"/>
    <col min="14079" max="14079" width="0" style="10" hidden="1" customWidth="1"/>
    <col min="14080" max="14080" width="9.5703125" style="10" customWidth="1"/>
    <col min="14081" max="14081" width="0" style="10" hidden="1" customWidth="1"/>
    <col min="14082" max="14082" width="80" style="10" customWidth="1"/>
    <col min="14083" max="14083" width="10.28515625" style="10" customWidth="1"/>
    <col min="14084" max="14086" width="11.5703125" style="10" bestFit="1" customWidth="1"/>
    <col min="14087" max="14088" width="12.42578125" style="10" bestFit="1" customWidth="1"/>
    <col min="14089" max="14089" width="16.5703125" style="10" bestFit="1" customWidth="1"/>
    <col min="14090" max="14334" width="9.28515625" style="10"/>
    <col min="14335" max="14335" width="0" style="10" hidden="1" customWidth="1"/>
    <col min="14336" max="14336" width="9.5703125" style="10" customWidth="1"/>
    <col min="14337" max="14337" width="0" style="10" hidden="1" customWidth="1"/>
    <col min="14338" max="14338" width="80" style="10" customWidth="1"/>
    <col min="14339" max="14339" width="10.28515625" style="10" customWidth="1"/>
    <col min="14340" max="14342" width="11.5703125" style="10" bestFit="1" customWidth="1"/>
    <col min="14343" max="14344" width="12.42578125" style="10" bestFit="1" customWidth="1"/>
    <col min="14345" max="14345" width="16.5703125" style="10" bestFit="1" customWidth="1"/>
    <col min="14346" max="14590" width="9.28515625" style="10"/>
    <col min="14591" max="14591" width="0" style="10" hidden="1" customWidth="1"/>
    <col min="14592" max="14592" width="9.5703125" style="10" customWidth="1"/>
    <col min="14593" max="14593" width="0" style="10" hidden="1" customWidth="1"/>
    <col min="14594" max="14594" width="80" style="10" customWidth="1"/>
    <col min="14595" max="14595" width="10.28515625" style="10" customWidth="1"/>
    <col min="14596" max="14598" width="11.5703125" style="10" bestFit="1" customWidth="1"/>
    <col min="14599" max="14600" width="12.42578125" style="10" bestFit="1" customWidth="1"/>
    <col min="14601" max="14601" width="16.5703125" style="10" bestFit="1" customWidth="1"/>
    <col min="14602" max="14846" width="9.28515625" style="10"/>
    <col min="14847" max="14847" width="0" style="10" hidden="1" customWidth="1"/>
    <col min="14848" max="14848" width="9.5703125" style="10" customWidth="1"/>
    <col min="14849" max="14849" width="0" style="10" hidden="1" customWidth="1"/>
    <col min="14850" max="14850" width="80" style="10" customWidth="1"/>
    <col min="14851" max="14851" width="10.28515625" style="10" customWidth="1"/>
    <col min="14852" max="14854" width="11.5703125" style="10" bestFit="1" customWidth="1"/>
    <col min="14855" max="14856" width="12.42578125" style="10" bestFit="1" customWidth="1"/>
    <col min="14857" max="14857" width="16.5703125" style="10" bestFit="1" customWidth="1"/>
    <col min="14858" max="15102" width="9.28515625" style="10"/>
    <col min="15103" max="15103" width="0" style="10" hidden="1" customWidth="1"/>
    <col min="15104" max="15104" width="9.5703125" style="10" customWidth="1"/>
    <col min="15105" max="15105" width="0" style="10" hidden="1" customWidth="1"/>
    <col min="15106" max="15106" width="80" style="10" customWidth="1"/>
    <col min="15107" max="15107" width="10.28515625" style="10" customWidth="1"/>
    <col min="15108" max="15110" width="11.5703125" style="10" bestFit="1" customWidth="1"/>
    <col min="15111" max="15112" width="12.42578125" style="10" bestFit="1" customWidth="1"/>
    <col min="15113" max="15113" width="16.5703125" style="10" bestFit="1" customWidth="1"/>
    <col min="15114" max="15358" width="9.28515625" style="10"/>
    <col min="15359" max="15359" width="0" style="10" hidden="1" customWidth="1"/>
    <col min="15360" max="15360" width="9.5703125" style="10" customWidth="1"/>
    <col min="15361" max="15361" width="0" style="10" hidden="1" customWidth="1"/>
    <col min="15362" max="15362" width="80" style="10" customWidth="1"/>
    <col min="15363" max="15363" width="10.28515625" style="10" customWidth="1"/>
    <col min="15364" max="15366" width="11.5703125" style="10" bestFit="1" customWidth="1"/>
    <col min="15367" max="15368" width="12.42578125" style="10" bestFit="1" customWidth="1"/>
    <col min="15369" max="15369" width="16.5703125" style="10" bestFit="1" customWidth="1"/>
    <col min="15370" max="15614" width="9.28515625" style="10"/>
    <col min="15615" max="15615" width="0" style="10" hidden="1" customWidth="1"/>
    <col min="15616" max="15616" width="9.5703125" style="10" customWidth="1"/>
    <col min="15617" max="15617" width="0" style="10" hidden="1" customWidth="1"/>
    <col min="15618" max="15618" width="80" style="10" customWidth="1"/>
    <col min="15619" max="15619" width="10.28515625" style="10" customWidth="1"/>
    <col min="15620" max="15622" width="11.5703125" style="10" bestFit="1" customWidth="1"/>
    <col min="15623" max="15624" width="12.42578125" style="10" bestFit="1" customWidth="1"/>
    <col min="15625" max="15625" width="16.5703125" style="10" bestFit="1" customWidth="1"/>
    <col min="15626" max="15870" width="9.28515625" style="10"/>
    <col min="15871" max="15871" width="0" style="10" hidden="1" customWidth="1"/>
    <col min="15872" max="15872" width="9.5703125" style="10" customWidth="1"/>
    <col min="15873" max="15873" width="0" style="10" hidden="1" customWidth="1"/>
    <col min="15874" max="15874" width="80" style="10" customWidth="1"/>
    <col min="15875" max="15875" width="10.28515625" style="10" customWidth="1"/>
    <col min="15876" max="15878" width="11.5703125" style="10" bestFit="1" customWidth="1"/>
    <col min="15879" max="15880" width="12.42578125" style="10" bestFit="1" customWidth="1"/>
    <col min="15881" max="15881" width="16.5703125" style="10" bestFit="1" customWidth="1"/>
    <col min="15882" max="16126" width="9.28515625" style="10"/>
    <col min="16127" max="16127" width="0" style="10" hidden="1" customWidth="1"/>
    <col min="16128" max="16128" width="9.5703125" style="10" customWidth="1"/>
    <col min="16129" max="16129" width="0" style="10" hidden="1" customWidth="1"/>
    <col min="16130" max="16130" width="80" style="10" customWidth="1"/>
    <col min="16131" max="16131" width="10.28515625" style="10" customWidth="1"/>
    <col min="16132" max="16134" width="11.5703125" style="10" bestFit="1" customWidth="1"/>
    <col min="16135" max="16136" width="12.42578125" style="10" bestFit="1" customWidth="1"/>
    <col min="16137" max="16137" width="16.5703125" style="10" bestFit="1" customWidth="1"/>
    <col min="16138" max="16384" width="9.28515625" style="10"/>
  </cols>
  <sheetData>
    <row r="1" spans="1:9" ht="16.899999999999999" customHeight="1" x14ac:dyDescent="0.25">
      <c r="A1" s="230" t="s">
        <v>249</v>
      </c>
      <c r="B1" s="230"/>
      <c r="C1" s="230"/>
      <c r="D1" s="230"/>
      <c r="E1" s="230"/>
      <c r="F1" s="230"/>
      <c r="G1" s="230"/>
      <c r="H1" s="230"/>
      <c r="I1" s="230"/>
    </row>
    <row r="2" spans="1:9" ht="17.45" customHeight="1" x14ac:dyDescent="0.25">
      <c r="A2" s="230" t="s">
        <v>251</v>
      </c>
      <c r="B2" s="230"/>
      <c r="C2" s="230"/>
      <c r="D2" s="230"/>
      <c r="E2" s="230"/>
      <c r="F2" s="230"/>
      <c r="G2" s="230"/>
      <c r="H2" s="230"/>
      <c r="I2" s="230"/>
    </row>
    <row r="3" spans="1:9" ht="17.45" customHeight="1" thickBot="1" x14ac:dyDescent="0.3">
      <c r="A3" s="141"/>
      <c r="B3" s="141"/>
      <c r="C3" s="141"/>
      <c r="D3" s="141"/>
      <c r="E3" s="141"/>
      <c r="F3" s="141"/>
      <c r="G3" s="141"/>
      <c r="H3" s="141"/>
      <c r="I3" s="141"/>
    </row>
    <row r="4" spans="1:9" s="9" customFormat="1" ht="25.5" customHeight="1" x14ac:dyDescent="0.25">
      <c r="A4" s="117" t="s">
        <v>26</v>
      </c>
      <c r="B4" s="12" t="s">
        <v>27</v>
      </c>
      <c r="C4" s="12" t="s">
        <v>28</v>
      </c>
      <c r="D4" s="13" t="s">
        <v>29</v>
      </c>
      <c r="E4" s="13" t="s">
        <v>30</v>
      </c>
      <c r="F4" s="13" t="s">
        <v>31</v>
      </c>
      <c r="G4" s="13" t="s">
        <v>32</v>
      </c>
      <c r="H4" s="13" t="s">
        <v>33</v>
      </c>
      <c r="I4" s="14" t="s">
        <v>34</v>
      </c>
    </row>
    <row r="5" spans="1:9" s="15" customFormat="1" ht="6" customHeight="1" x14ac:dyDescent="0.25">
      <c r="A5" s="16"/>
      <c r="B5" s="17"/>
      <c r="C5" s="18"/>
      <c r="D5" s="18"/>
      <c r="E5" s="18"/>
      <c r="F5" s="18"/>
      <c r="G5" s="18"/>
      <c r="H5" s="18"/>
      <c r="I5" s="19"/>
    </row>
    <row r="6" spans="1:9" s="20" customFormat="1" ht="15" x14ac:dyDescent="0.2">
      <c r="A6" s="21"/>
      <c r="B6" s="22" t="s">
        <v>35</v>
      </c>
      <c r="C6" s="23"/>
      <c r="D6" s="24"/>
      <c r="E6" s="24"/>
      <c r="F6" s="24"/>
      <c r="G6" s="24"/>
      <c r="H6" s="24"/>
      <c r="I6" s="25"/>
    </row>
    <row r="7" spans="1:9" s="20" customFormat="1" ht="15" x14ac:dyDescent="0.2">
      <c r="A7" s="21"/>
      <c r="B7" s="22" t="s">
        <v>36</v>
      </c>
      <c r="C7" s="23"/>
      <c r="D7" s="24"/>
      <c r="E7" s="24"/>
      <c r="F7" s="24"/>
      <c r="G7" s="24"/>
      <c r="H7" s="24"/>
      <c r="I7" s="25"/>
    </row>
    <row r="8" spans="1:9" s="20" customFormat="1" ht="15" x14ac:dyDescent="0.2">
      <c r="A8" s="26">
        <v>1</v>
      </c>
      <c r="B8" s="27" t="s">
        <v>206</v>
      </c>
      <c r="C8" s="28" t="s">
        <v>38</v>
      </c>
      <c r="D8" s="29">
        <v>10</v>
      </c>
      <c r="E8" s="93">
        <v>0</v>
      </c>
      <c r="F8" s="93">
        <v>0</v>
      </c>
      <c r="G8" s="29">
        <f t="shared" ref="G8:G18" si="0">SUM(D8*E8)</f>
        <v>0</v>
      </c>
      <c r="H8" s="29">
        <f t="shared" ref="H8:H18" si="1">SUM(D8*F8)</f>
        <v>0</v>
      </c>
      <c r="I8" s="30">
        <f t="shared" ref="I8:I18" si="2">SUM(G8+H8)</f>
        <v>0</v>
      </c>
    </row>
    <row r="9" spans="1:9" s="20" customFormat="1" ht="15" x14ac:dyDescent="0.2">
      <c r="A9" s="26">
        <v>2</v>
      </c>
      <c r="B9" s="27" t="s">
        <v>207</v>
      </c>
      <c r="C9" s="28" t="s">
        <v>38</v>
      </c>
      <c r="D9" s="29">
        <v>20</v>
      </c>
      <c r="E9" s="93">
        <v>0</v>
      </c>
      <c r="F9" s="93">
        <v>0</v>
      </c>
      <c r="G9" s="29">
        <f t="shared" si="0"/>
        <v>0</v>
      </c>
      <c r="H9" s="29">
        <f t="shared" si="1"/>
        <v>0</v>
      </c>
      <c r="I9" s="30">
        <f t="shared" si="2"/>
        <v>0</v>
      </c>
    </row>
    <row r="10" spans="1:9" s="20" customFormat="1" ht="15" x14ac:dyDescent="0.2">
      <c r="A10" s="26">
        <v>3</v>
      </c>
      <c r="B10" s="27" t="s">
        <v>208</v>
      </c>
      <c r="C10" s="28" t="s">
        <v>38</v>
      </c>
      <c r="D10" s="29">
        <v>125</v>
      </c>
      <c r="E10" s="93">
        <v>0</v>
      </c>
      <c r="F10" s="93">
        <v>0</v>
      </c>
      <c r="G10" s="29">
        <f>SUM(D10*E10)</f>
        <v>0</v>
      </c>
      <c r="H10" s="29">
        <f>SUM(D10*F10)</f>
        <v>0</v>
      </c>
      <c r="I10" s="30">
        <f>SUM(G10+H10)</f>
        <v>0</v>
      </c>
    </row>
    <row r="11" spans="1:9" s="20" customFormat="1" ht="15" x14ac:dyDescent="0.2">
      <c r="A11" s="26">
        <v>4</v>
      </c>
      <c r="B11" s="27" t="s">
        <v>209</v>
      </c>
      <c r="C11" s="28" t="s">
        <v>38</v>
      </c>
      <c r="D11" s="29">
        <v>160</v>
      </c>
      <c r="E11" s="93">
        <v>0</v>
      </c>
      <c r="F11" s="93">
        <v>0</v>
      </c>
      <c r="G11" s="29">
        <f t="shared" si="0"/>
        <v>0</v>
      </c>
      <c r="H11" s="29">
        <f t="shared" si="1"/>
        <v>0</v>
      </c>
      <c r="I11" s="30">
        <f t="shared" si="2"/>
        <v>0</v>
      </c>
    </row>
    <row r="12" spans="1:9" s="20" customFormat="1" ht="15" x14ac:dyDescent="0.2">
      <c r="A12" s="26">
        <v>5</v>
      </c>
      <c r="B12" s="27" t="s">
        <v>210</v>
      </c>
      <c r="C12" s="28" t="s">
        <v>38</v>
      </c>
      <c r="D12" s="29">
        <v>10</v>
      </c>
      <c r="E12" s="93">
        <v>0</v>
      </c>
      <c r="F12" s="93">
        <v>0</v>
      </c>
      <c r="G12" s="29">
        <f>SUM(D12*E12)</f>
        <v>0</v>
      </c>
      <c r="H12" s="29">
        <f>SUM(D12*F12)</f>
        <v>0</v>
      </c>
      <c r="I12" s="30">
        <f>SUM(G12+H12)</f>
        <v>0</v>
      </c>
    </row>
    <row r="13" spans="1:9" s="20" customFormat="1" ht="15" x14ac:dyDescent="0.2">
      <c r="A13" s="26">
        <v>6</v>
      </c>
      <c r="B13" s="27" t="s">
        <v>211</v>
      </c>
      <c r="C13" s="28" t="s">
        <v>38</v>
      </c>
      <c r="D13" s="29">
        <v>50</v>
      </c>
      <c r="E13" s="93">
        <v>0</v>
      </c>
      <c r="F13" s="93">
        <v>0</v>
      </c>
      <c r="G13" s="29">
        <f t="shared" si="0"/>
        <v>0</v>
      </c>
      <c r="H13" s="29">
        <f t="shared" si="1"/>
        <v>0</v>
      </c>
      <c r="I13" s="30">
        <f t="shared" si="2"/>
        <v>0</v>
      </c>
    </row>
    <row r="14" spans="1:9" s="20" customFormat="1" ht="15" x14ac:dyDescent="0.2">
      <c r="A14" s="26">
        <v>7</v>
      </c>
      <c r="B14" s="27" t="s">
        <v>40</v>
      </c>
      <c r="C14" s="28" t="s">
        <v>38</v>
      </c>
      <c r="D14" s="29">
        <v>100</v>
      </c>
      <c r="E14" s="93">
        <v>0</v>
      </c>
      <c r="F14" s="93">
        <v>0</v>
      </c>
      <c r="G14" s="29">
        <f>SUM(D14*E14)</f>
        <v>0</v>
      </c>
      <c r="H14" s="29">
        <f>SUM(D14*F14)</f>
        <v>0</v>
      </c>
      <c r="I14" s="30">
        <f>SUM(G14+H14)</f>
        <v>0</v>
      </c>
    </row>
    <row r="15" spans="1:9" s="20" customFormat="1" ht="15" x14ac:dyDescent="0.2">
      <c r="A15" s="26">
        <v>8</v>
      </c>
      <c r="B15" s="27" t="s">
        <v>212</v>
      </c>
      <c r="C15" s="28" t="s">
        <v>38</v>
      </c>
      <c r="D15" s="29">
        <v>160</v>
      </c>
      <c r="E15" s="93">
        <v>0</v>
      </c>
      <c r="F15" s="93">
        <v>0</v>
      </c>
      <c r="G15" s="29">
        <f t="shared" si="0"/>
        <v>0</v>
      </c>
      <c r="H15" s="29">
        <f t="shared" si="1"/>
        <v>0</v>
      </c>
      <c r="I15" s="30">
        <f t="shared" si="2"/>
        <v>0</v>
      </c>
    </row>
    <row r="16" spans="1:9" s="20" customFormat="1" ht="15" x14ac:dyDescent="0.2">
      <c r="A16" s="26">
        <v>9</v>
      </c>
      <c r="B16" s="27" t="s">
        <v>213</v>
      </c>
      <c r="C16" s="28" t="s">
        <v>38</v>
      </c>
      <c r="D16" s="29">
        <v>125</v>
      </c>
      <c r="E16" s="93">
        <v>0</v>
      </c>
      <c r="F16" s="93">
        <v>0</v>
      </c>
      <c r="G16" s="29">
        <f>SUM(D16*E16)</f>
        <v>0</v>
      </c>
      <c r="H16" s="29">
        <f>SUM(D16*F16)</f>
        <v>0</v>
      </c>
      <c r="I16" s="30">
        <f>SUM(G16+H16)</f>
        <v>0</v>
      </c>
    </row>
    <row r="17" spans="1:9" s="20" customFormat="1" ht="15" x14ac:dyDescent="0.2">
      <c r="A17" s="26">
        <v>10</v>
      </c>
      <c r="B17" s="27" t="s">
        <v>214</v>
      </c>
      <c r="C17" s="28" t="s">
        <v>38</v>
      </c>
      <c r="D17" s="29">
        <v>25</v>
      </c>
      <c r="E17" s="93">
        <v>0</v>
      </c>
      <c r="F17" s="93">
        <v>0</v>
      </c>
      <c r="G17" s="29">
        <f>SUM(D17*E17)</f>
        <v>0</v>
      </c>
      <c r="H17" s="29">
        <f>SUM(D17*F17)</f>
        <v>0</v>
      </c>
      <c r="I17" s="30">
        <f>SUM(G17+H17)</f>
        <v>0</v>
      </c>
    </row>
    <row r="18" spans="1:9" s="20" customFormat="1" ht="15" x14ac:dyDescent="0.2">
      <c r="A18" s="26">
        <v>11</v>
      </c>
      <c r="B18" s="32" t="s">
        <v>215</v>
      </c>
      <c r="C18" s="28" t="s">
        <v>38</v>
      </c>
      <c r="D18" s="29">
        <v>270</v>
      </c>
      <c r="E18" s="93">
        <v>0</v>
      </c>
      <c r="F18" s="93">
        <v>0</v>
      </c>
      <c r="G18" s="29">
        <f t="shared" si="0"/>
        <v>0</v>
      </c>
      <c r="H18" s="29">
        <f t="shared" si="1"/>
        <v>0</v>
      </c>
      <c r="I18" s="30">
        <f t="shared" si="2"/>
        <v>0</v>
      </c>
    </row>
    <row r="19" spans="1:9" s="20" customFormat="1" ht="15" x14ac:dyDescent="0.2">
      <c r="A19" s="26">
        <v>12</v>
      </c>
      <c r="B19" s="32" t="s">
        <v>216</v>
      </c>
      <c r="C19" s="28" t="s">
        <v>44</v>
      </c>
      <c r="D19" s="29">
        <v>1</v>
      </c>
      <c r="E19" s="93">
        <v>0</v>
      </c>
      <c r="F19" s="93">
        <v>0</v>
      </c>
      <c r="G19" s="29">
        <f>SUM(D19*E19)</f>
        <v>0</v>
      </c>
      <c r="H19" s="29">
        <f>SUM(D19*F19)</f>
        <v>0</v>
      </c>
      <c r="I19" s="30">
        <f>SUM(G19+H19)</f>
        <v>0</v>
      </c>
    </row>
    <row r="20" spans="1:9" s="20" customFormat="1" ht="15" x14ac:dyDescent="0.2">
      <c r="A20" s="21"/>
      <c r="B20" s="22" t="s">
        <v>217</v>
      </c>
      <c r="C20" s="23"/>
      <c r="D20" s="24"/>
      <c r="E20" s="24"/>
      <c r="F20" s="24"/>
      <c r="G20" s="24"/>
      <c r="H20" s="24"/>
      <c r="I20" s="31"/>
    </row>
    <row r="21" spans="1:9" s="20" customFormat="1" ht="15" x14ac:dyDescent="0.2">
      <c r="A21" s="26">
        <v>1</v>
      </c>
      <c r="B21" s="27" t="s">
        <v>218</v>
      </c>
      <c r="C21" s="28" t="s">
        <v>44</v>
      </c>
      <c r="D21" s="29">
        <v>1</v>
      </c>
      <c r="E21" s="93">
        <v>0</v>
      </c>
      <c r="F21" s="93">
        <v>0</v>
      </c>
      <c r="G21" s="29">
        <f t="shared" ref="G21:G26" si="3">SUM(D21*E21)</f>
        <v>0</v>
      </c>
      <c r="H21" s="29">
        <f t="shared" ref="H21:H26" si="4">SUM(D21*F21)</f>
        <v>0</v>
      </c>
      <c r="I21" s="30">
        <f t="shared" ref="I21:I26" si="5">SUM(G21+H21)</f>
        <v>0</v>
      </c>
    </row>
    <row r="22" spans="1:9" s="20" customFormat="1" ht="15" x14ac:dyDescent="0.2">
      <c r="A22" s="26">
        <v>2</v>
      </c>
      <c r="B22" s="27" t="s">
        <v>219</v>
      </c>
      <c r="C22" s="28" t="s">
        <v>44</v>
      </c>
      <c r="D22" s="29">
        <v>1</v>
      </c>
      <c r="E22" s="93">
        <v>0</v>
      </c>
      <c r="F22" s="93">
        <v>0</v>
      </c>
      <c r="G22" s="29">
        <f t="shared" si="3"/>
        <v>0</v>
      </c>
      <c r="H22" s="29">
        <f t="shared" si="4"/>
        <v>0</v>
      </c>
      <c r="I22" s="30">
        <f t="shared" si="5"/>
        <v>0</v>
      </c>
    </row>
    <row r="23" spans="1:9" s="20" customFormat="1" ht="15" x14ac:dyDescent="0.2">
      <c r="A23" s="26">
        <v>3</v>
      </c>
      <c r="B23" s="27" t="s">
        <v>220</v>
      </c>
      <c r="C23" s="28" t="s">
        <v>44</v>
      </c>
      <c r="D23" s="29">
        <v>1</v>
      </c>
      <c r="E23" s="93">
        <v>0</v>
      </c>
      <c r="F23" s="93">
        <v>0</v>
      </c>
      <c r="G23" s="29">
        <f t="shared" si="3"/>
        <v>0</v>
      </c>
      <c r="H23" s="29">
        <f t="shared" si="4"/>
        <v>0</v>
      </c>
      <c r="I23" s="30">
        <f t="shared" si="5"/>
        <v>0</v>
      </c>
    </row>
    <row r="24" spans="1:9" s="20" customFormat="1" ht="15" x14ac:dyDescent="0.2">
      <c r="A24" s="26">
        <v>4</v>
      </c>
      <c r="B24" s="27" t="s">
        <v>221</v>
      </c>
      <c r="C24" s="28" t="s">
        <v>44</v>
      </c>
      <c r="D24" s="29">
        <v>1</v>
      </c>
      <c r="E24" s="93">
        <v>0</v>
      </c>
      <c r="F24" s="93">
        <v>0</v>
      </c>
      <c r="G24" s="29">
        <f t="shared" si="3"/>
        <v>0</v>
      </c>
      <c r="H24" s="29">
        <f t="shared" si="4"/>
        <v>0</v>
      </c>
      <c r="I24" s="30">
        <f t="shared" si="5"/>
        <v>0</v>
      </c>
    </row>
    <row r="25" spans="1:9" s="20" customFormat="1" ht="15" x14ac:dyDescent="0.2">
      <c r="A25" s="26">
        <v>5</v>
      </c>
      <c r="B25" s="27" t="s">
        <v>222</v>
      </c>
      <c r="C25" s="28" t="s">
        <v>44</v>
      </c>
      <c r="D25" s="29">
        <v>1</v>
      </c>
      <c r="E25" s="93">
        <v>0</v>
      </c>
      <c r="F25" s="93">
        <v>0</v>
      </c>
      <c r="G25" s="29">
        <f t="shared" si="3"/>
        <v>0</v>
      </c>
      <c r="H25" s="29">
        <f t="shared" si="4"/>
        <v>0</v>
      </c>
      <c r="I25" s="30">
        <f t="shared" si="5"/>
        <v>0</v>
      </c>
    </row>
    <row r="26" spans="1:9" s="20" customFormat="1" ht="15" x14ac:dyDescent="0.2">
      <c r="A26" s="26">
        <v>6</v>
      </c>
      <c r="B26" s="27" t="s">
        <v>223</v>
      </c>
      <c r="C26" s="28" t="s">
        <v>44</v>
      </c>
      <c r="D26" s="29">
        <v>1</v>
      </c>
      <c r="E26" s="93">
        <v>0</v>
      </c>
      <c r="F26" s="93">
        <v>0</v>
      </c>
      <c r="G26" s="29">
        <f t="shared" si="3"/>
        <v>0</v>
      </c>
      <c r="H26" s="29">
        <f t="shared" si="4"/>
        <v>0</v>
      </c>
      <c r="I26" s="30">
        <f t="shared" si="5"/>
        <v>0</v>
      </c>
    </row>
    <row r="27" spans="1:9" s="20" customFormat="1" ht="15" x14ac:dyDescent="0.2">
      <c r="A27" s="21"/>
      <c r="B27" s="22" t="s">
        <v>224</v>
      </c>
      <c r="C27" s="23"/>
      <c r="D27" s="24"/>
      <c r="E27" s="24"/>
      <c r="F27" s="24"/>
      <c r="G27" s="24"/>
      <c r="H27" s="24"/>
      <c r="I27" s="31"/>
    </row>
    <row r="28" spans="1:9" s="20" customFormat="1" ht="15" x14ac:dyDescent="0.2">
      <c r="A28" s="26">
        <v>1</v>
      </c>
      <c r="B28" s="27" t="s">
        <v>225</v>
      </c>
      <c r="C28" s="28" t="s">
        <v>44</v>
      </c>
      <c r="D28" s="29">
        <v>1</v>
      </c>
      <c r="E28" s="93">
        <v>0</v>
      </c>
      <c r="F28" s="93">
        <v>0</v>
      </c>
      <c r="G28" s="29">
        <f t="shared" ref="G28:G38" si="6">SUM(D28*E28)</f>
        <v>0</v>
      </c>
      <c r="H28" s="29">
        <f t="shared" ref="H28:H38" si="7">SUM(D28*F28)</f>
        <v>0</v>
      </c>
      <c r="I28" s="30">
        <f t="shared" ref="I28:I38" si="8">SUM(G28+H28)</f>
        <v>0</v>
      </c>
    </row>
    <row r="29" spans="1:9" s="20" customFormat="1" ht="15" x14ac:dyDescent="0.2">
      <c r="A29" s="26">
        <v>2</v>
      </c>
      <c r="B29" s="32" t="s">
        <v>226</v>
      </c>
      <c r="C29" s="28" t="s">
        <v>44</v>
      </c>
      <c r="D29" s="29">
        <v>1</v>
      </c>
      <c r="E29" s="93">
        <v>0</v>
      </c>
      <c r="F29" s="93">
        <v>0</v>
      </c>
      <c r="G29" s="29">
        <f t="shared" si="6"/>
        <v>0</v>
      </c>
      <c r="H29" s="29">
        <f t="shared" si="7"/>
        <v>0</v>
      </c>
      <c r="I29" s="30">
        <f t="shared" si="8"/>
        <v>0</v>
      </c>
    </row>
    <row r="30" spans="1:9" s="20" customFormat="1" ht="15" x14ac:dyDescent="0.2">
      <c r="A30" s="26">
        <v>3</v>
      </c>
      <c r="B30" s="32" t="s">
        <v>227</v>
      </c>
      <c r="C30" s="28" t="s">
        <v>44</v>
      </c>
      <c r="D30" s="29">
        <v>1</v>
      </c>
      <c r="E30" s="93">
        <v>0</v>
      </c>
      <c r="F30" s="93">
        <v>0</v>
      </c>
      <c r="G30" s="29">
        <f t="shared" si="6"/>
        <v>0</v>
      </c>
      <c r="H30" s="29">
        <f t="shared" si="7"/>
        <v>0</v>
      </c>
      <c r="I30" s="30">
        <f t="shared" si="8"/>
        <v>0</v>
      </c>
    </row>
    <row r="31" spans="1:9" s="20" customFormat="1" ht="12" customHeight="1" x14ac:dyDescent="0.2">
      <c r="A31" s="26">
        <v>4</v>
      </c>
      <c r="B31" s="32" t="s">
        <v>228</v>
      </c>
      <c r="C31" s="28" t="s">
        <v>44</v>
      </c>
      <c r="D31" s="29">
        <v>1</v>
      </c>
      <c r="E31" s="93">
        <v>0</v>
      </c>
      <c r="F31" s="93">
        <v>0</v>
      </c>
      <c r="G31" s="29">
        <f t="shared" si="6"/>
        <v>0</v>
      </c>
      <c r="H31" s="29">
        <f t="shared" si="7"/>
        <v>0</v>
      </c>
      <c r="I31" s="30">
        <f t="shared" si="8"/>
        <v>0</v>
      </c>
    </row>
    <row r="32" spans="1:9" s="20" customFormat="1" ht="12" customHeight="1" x14ac:dyDescent="0.2">
      <c r="A32" s="26">
        <v>5</v>
      </c>
      <c r="B32" s="32" t="s">
        <v>229</v>
      </c>
      <c r="C32" s="28" t="s">
        <v>44</v>
      </c>
      <c r="D32" s="29">
        <v>2</v>
      </c>
      <c r="E32" s="93">
        <v>0</v>
      </c>
      <c r="F32" s="93">
        <v>0</v>
      </c>
      <c r="G32" s="29">
        <f>SUM(D32*E32)</f>
        <v>0</v>
      </c>
      <c r="H32" s="29">
        <f>SUM(D32*F32)</f>
        <v>0</v>
      </c>
      <c r="I32" s="30">
        <f>SUM(G32+H32)</f>
        <v>0</v>
      </c>
    </row>
    <row r="33" spans="1:9" s="20" customFormat="1" ht="12" customHeight="1" x14ac:dyDescent="0.2">
      <c r="A33" s="26">
        <v>6</v>
      </c>
      <c r="B33" s="32" t="s">
        <v>230</v>
      </c>
      <c r="C33" s="28" t="s">
        <v>44</v>
      </c>
      <c r="D33" s="29">
        <v>3</v>
      </c>
      <c r="E33" s="93">
        <v>0</v>
      </c>
      <c r="F33" s="93">
        <v>0</v>
      </c>
      <c r="G33" s="29">
        <f>SUM(D33*E33)</f>
        <v>0</v>
      </c>
      <c r="H33" s="29">
        <f>SUM(D33*F33)</f>
        <v>0</v>
      </c>
      <c r="I33" s="30">
        <f>SUM(G33+H33)</f>
        <v>0</v>
      </c>
    </row>
    <row r="34" spans="1:9" s="20" customFormat="1" ht="12" customHeight="1" x14ac:dyDescent="0.2">
      <c r="A34" s="26">
        <v>7</v>
      </c>
      <c r="B34" s="32" t="s">
        <v>231</v>
      </c>
      <c r="C34" s="28" t="s">
        <v>44</v>
      </c>
      <c r="D34" s="29">
        <v>1</v>
      </c>
      <c r="E34" s="93">
        <v>0</v>
      </c>
      <c r="F34" s="93">
        <v>0</v>
      </c>
      <c r="G34" s="29">
        <f t="shared" si="6"/>
        <v>0</v>
      </c>
      <c r="H34" s="29">
        <f t="shared" si="7"/>
        <v>0</v>
      </c>
      <c r="I34" s="30">
        <f t="shared" si="8"/>
        <v>0</v>
      </c>
    </row>
    <row r="35" spans="1:9" s="20" customFormat="1" ht="15" x14ac:dyDescent="0.2">
      <c r="A35" s="26">
        <v>8</v>
      </c>
      <c r="B35" s="32" t="s">
        <v>232</v>
      </c>
      <c r="C35" s="28" t="s">
        <v>44</v>
      </c>
      <c r="D35" s="29">
        <v>2</v>
      </c>
      <c r="E35" s="93">
        <v>0</v>
      </c>
      <c r="F35" s="93">
        <v>0</v>
      </c>
      <c r="G35" s="29">
        <f t="shared" si="6"/>
        <v>0</v>
      </c>
      <c r="H35" s="29">
        <f t="shared" si="7"/>
        <v>0</v>
      </c>
      <c r="I35" s="30">
        <f t="shared" si="8"/>
        <v>0</v>
      </c>
    </row>
    <row r="36" spans="1:9" s="20" customFormat="1" ht="15" x14ac:dyDescent="0.2">
      <c r="A36" s="26">
        <v>9</v>
      </c>
      <c r="B36" s="32" t="s">
        <v>233</v>
      </c>
      <c r="C36" s="28" t="s">
        <v>44</v>
      </c>
      <c r="D36" s="29">
        <v>1</v>
      </c>
      <c r="E36" s="93">
        <v>0</v>
      </c>
      <c r="F36" s="93">
        <v>0</v>
      </c>
      <c r="G36" s="29">
        <f t="shared" si="6"/>
        <v>0</v>
      </c>
      <c r="H36" s="29">
        <f t="shared" si="7"/>
        <v>0</v>
      </c>
      <c r="I36" s="30">
        <f t="shared" si="8"/>
        <v>0</v>
      </c>
    </row>
    <row r="37" spans="1:9" s="20" customFormat="1" ht="15" x14ac:dyDescent="0.2">
      <c r="A37" s="26">
        <v>10</v>
      </c>
      <c r="B37" s="32" t="s">
        <v>234</v>
      </c>
      <c r="C37" s="28" t="s">
        <v>44</v>
      </c>
      <c r="D37" s="29">
        <v>7</v>
      </c>
      <c r="E37" s="93">
        <v>0</v>
      </c>
      <c r="F37" s="93">
        <v>0</v>
      </c>
      <c r="G37" s="29">
        <f>SUM(D37*E37)</f>
        <v>0</v>
      </c>
      <c r="H37" s="29">
        <f>SUM(D37*F37)</f>
        <v>0</v>
      </c>
      <c r="I37" s="30">
        <f>SUM(G37+H37)</f>
        <v>0</v>
      </c>
    </row>
    <row r="38" spans="1:9" s="20" customFormat="1" ht="15" x14ac:dyDescent="0.2">
      <c r="A38" s="26">
        <v>11</v>
      </c>
      <c r="B38" s="32" t="s">
        <v>235</v>
      </c>
      <c r="C38" s="28" t="s">
        <v>20</v>
      </c>
      <c r="D38" s="29">
        <v>1</v>
      </c>
      <c r="E38" s="93">
        <v>0</v>
      </c>
      <c r="F38" s="93">
        <v>0</v>
      </c>
      <c r="G38" s="29">
        <f t="shared" si="6"/>
        <v>0</v>
      </c>
      <c r="H38" s="29">
        <f t="shared" si="7"/>
        <v>0</v>
      </c>
      <c r="I38" s="30">
        <f t="shared" si="8"/>
        <v>0</v>
      </c>
    </row>
    <row r="39" spans="1:9" s="20" customFormat="1" ht="15" x14ac:dyDescent="0.2">
      <c r="A39" s="21"/>
      <c r="B39" s="22" t="s">
        <v>42</v>
      </c>
      <c r="C39" s="23"/>
      <c r="D39" s="24"/>
      <c r="E39" s="24"/>
      <c r="F39" s="24"/>
      <c r="G39" s="24"/>
      <c r="H39" s="24"/>
      <c r="I39" s="31"/>
    </row>
    <row r="40" spans="1:9" s="20" customFormat="1" ht="15" x14ac:dyDescent="0.2">
      <c r="A40" s="26">
        <v>1</v>
      </c>
      <c r="B40" s="27" t="s">
        <v>236</v>
      </c>
      <c r="C40" s="28" t="s">
        <v>44</v>
      </c>
      <c r="D40" s="29">
        <v>1</v>
      </c>
      <c r="E40" s="93">
        <v>0</v>
      </c>
      <c r="F40" s="93">
        <v>0</v>
      </c>
      <c r="G40" s="29">
        <f>SUM(D40*E40)</f>
        <v>0</v>
      </c>
      <c r="H40" s="29">
        <f>SUM(D40*F40)</f>
        <v>0</v>
      </c>
      <c r="I40" s="30">
        <f>SUM(G40+H40)</f>
        <v>0</v>
      </c>
    </row>
    <row r="41" spans="1:9" s="20" customFormat="1" ht="15" x14ac:dyDescent="0.2">
      <c r="A41" s="26">
        <v>2</v>
      </c>
      <c r="B41" s="27" t="s">
        <v>46</v>
      </c>
      <c r="C41" s="28" t="s">
        <v>20</v>
      </c>
      <c r="D41" s="29">
        <v>1</v>
      </c>
      <c r="E41" s="93">
        <v>0</v>
      </c>
      <c r="F41" s="93">
        <v>0</v>
      </c>
      <c r="G41" s="29">
        <f>SUM(D41*E41)</f>
        <v>0</v>
      </c>
      <c r="H41" s="29">
        <f>SUM(D41*F41)</f>
        <v>0</v>
      </c>
      <c r="I41" s="30">
        <f>SUM(G41+H41)</f>
        <v>0</v>
      </c>
    </row>
    <row r="42" spans="1:9" s="20" customFormat="1" ht="15" x14ac:dyDescent="0.2">
      <c r="A42" s="33"/>
      <c r="B42" s="34" t="s">
        <v>58</v>
      </c>
      <c r="C42" s="35"/>
      <c r="D42" s="36"/>
      <c r="E42" s="36"/>
      <c r="F42" s="36"/>
      <c r="G42" s="36"/>
      <c r="H42" s="36"/>
      <c r="I42" s="37"/>
    </row>
    <row r="43" spans="1:9" s="20" customFormat="1" ht="15" x14ac:dyDescent="0.2">
      <c r="A43" s="26">
        <v>1</v>
      </c>
      <c r="B43" s="32" t="s">
        <v>59</v>
      </c>
      <c r="C43" s="28" t="s">
        <v>20</v>
      </c>
      <c r="D43" s="38">
        <v>1</v>
      </c>
      <c r="E43" s="38"/>
      <c r="F43" s="94">
        <v>0</v>
      </c>
      <c r="G43" s="29"/>
      <c r="H43" s="29">
        <f t="shared" ref="H43:H49" si="9">SUM(D43*F43)</f>
        <v>0</v>
      </c>
      <c r="I43" s="30">
        <f t="shared" ref="I43:I49" si="10">SUM(G43+H43)</f>
        <v>0</v>
      </c>
    </row>
    <row r="44" spans="1:9" s="20" customFormat="1" ht="15" x14ac:dyDescent="0.2">
      <c r="A44" s="26">
        <v>2</v>
      </c>
      <c r="B44" s="32" t="s">
        <v>383</v>
      </c>
      <c r="C44" s="28" t="s">
        <v>20</v>
      </c>
      <c r="D44" s="38">
        <v>1</v>
      </c>
      <c r="E44" s="38"/>
      <c r="F44" s="94">
        <v>0</v>
      </c>
      <c r="G44" s="29"/>
      <c r="H44" s="29">
        <f t="shared" si="9"/>
        <v>0</v>
      </c>
      <c r="I44" s="30">
        <f t="shared" si="10"/>
        <v>0</v>
      </c>
    </row>
    <row r="45" spans="1:9" s="20" customFormat="1" ht="15" x14ac:dyDescent="0.2">
      <c r="A45" s="26">
        <v>3</v>
      </c>
      <c r="B45" s="32" t="s">
        <v>237</v>
      </c>
      <c r="C45" s="28" t="s">
        <v>20</v>
      </c>
      <c r="D45" s="38">
        <v>4</v>
      </c>
      <c r="E45" s="38"/>
      <c r="F45" s="94">
        <v>0</v>
      </c>
      <c r="G45" s="29"/>
      <c r="H45" s="29">
        <f t="shared" si="9"/>
        <v>0</v>
      </c>
      <c r="I45" s="30">
        <f t="shared" si="10"/>
        <v>0</v>
      </c>
    </row>
    <row r="46" spans="1:9" s="20" customFormat="1" ht="15" x14ac:dyDescent="0.2">
      <c r="A46" s="26">
        <v>4</v>
      </c>
      <c r="B46" s="32" t="s">
        <v>238</v>
      </c>
      <c r="C46" s="28" t="s">
        <v>99</v>
      </c>
      <c r="D46" s="38">
        <v>18</v>
      </c>
      <c r="E46" s="38"/>
      <c r="F46" s="94">
        <v>0</v>
      </c>
      <c r="G46" s="29"/>
      <c r="H46" s="29">
        <f t="shared" si="9"/>
        <v>0</v>
      </c>
      <c r="I46" s="30">
        <f t="shared" si="10"/>
        <v>0</v>
      </c>
    </row>
    <row r="47" spans="1:9" s="20" customFormat="1" ht="15" x14ac:dyDescent="0.2">
      <c r="A47" s="26">
        <v>5</v>
      </c>
      <c r="B47" s="32" t="s">
        <v>61</v>
      </c>
      <c r="C47" s="28" t="s">
        <v>20</v>
      </c>
      <c r="D47" s="38">
        <v>1</v>
      </c>
      <c r="E47" s="38"/>
      <c r="F47" s="94">
        <v>0</v>
      </c>
      <c r="G47" s="29"/>
      <c r="H47" s="29">
        <f t="shared" si="9"/>
        <v>0</v>
      </c>
      <c r="I47" s="30">
        <f t="shared" si="10"/>
        <v>0</v>
      </c>
    </row>
    <row r="48" spans="1:9" s="20" customFormat="1" ht="15" x14ac:dyDescent="0.2">
      <c r="A48" s="26">
        <v>6</v>
      </c>
      <c r="B48" s="32" t="s">
        <v>62</v>
      </c>
      <c r="C48" s="28" t="s">
        <v>20</v>
      </c>
      <c r="D48" s="38">
        <v>1</v>
      </c>
      <c r="E48" s="38"/>
      <c r="F48" s="94">
        <v>0</v>
      </c>
      <c r="G48" s="29"/>
      <c r="H48" s="29">
        <f t="shared" si="9"/>
        <v>0</v>
      </c>
      <c r="I48" s="30">
        <f t="shared" si="10"/>
        <v>0</v>
      </c>
    </row>
    <row r="49" spans="1:9" s="20" customFormat="1" ht="15.75" thickBot="1" x14ac:dyDescent="0.25">
      <c r="A49" s="39">
        <v>7</v>
      </c>
      <c r="B49" s="40" t="s">
        <v>63</v>
      </c>
      <c r="C49" s="41" t="s">
        <v>20</v>
      </c>
      <c r="D49" s="42">
        <v>1</v>
      </c>
      <c r="E49" s="42"/>
      <c r="F49" s="95">
        <v>0</v>
      </c>
      <c r="G49" s="43"/>
      <c r="H49" s="43">
        <f t="shared" si="9"/>
        <v>0</v>
      </c>
      <c r="I49" s="44">
        <f t="shared" si="10"/>
        <v>0</v>
      </c>
    </row>
    <row r="50" spans="1:9" s="9" customFormat="1" ht="24.6" customHeight="1" x14ac:dyDescent="0.2">
      <c r="A50" s="122"/>
      <c r="B50" s="236" t="s">
        <v>64</v>
      </c>
      <c r="C50" s="123"/>
      <c r="D50" s="123"/>
      <c r="E50" s="123"/>
      <c r="F50" s="123"/>
      <c r="G50" s="124" t="s">
        <v>32</v>
      </c>
      <c r="H50" s="124" t="s">
        <v>33</v>
      </c>
      <c r="I50" s="125" t="s">
        <v>34</v>
      </c>
    </row>
    <row r="51" spans="1:9" s="9" customFormat="1" ht="15.75" thickBot="1" x14ac:dyDescent="0.25">
      <c r="A51" s="126"/>
      <c r="B51" s="237"/>
      <c r="C51" s="127"/>
      <c r="D51" s="127"/>
      <c r="E51" s="127"/>
      <c r="F51" s="127"/>
      <c r="G51" s="128">
        <f>SUM(G4:G49)</f>
        <v>0</v>
      </c>
      <c r="H51" s="128">
        <f>SUM(H4:H49)</f>
        <v>0</v>
      </c>
      <c r="I51" s="129">
        <f>SUM(I4:I49)</f>
        <v>0</v>
      </c>
    </row>
    <row r="52" spans="1:9" s="9" customFormat="1" ht="15" x14ac:dyDescent="0.2">
      <c r="A52" s="118"/>
      <c r="B52" s="119"/>
      <c r="C52" s="120"/>
      <c r="D52" s="120"/>
      <c r="E52" s="120"/>
      <c r="F52" s="120"/>
      <c r="G52" s="130"/>
      <c r="H52" s="130"/>
      <c r="I52" s="121"/>
    </row>
    <row r="53" spans="1:9" s="9" customFormat="1" ht="15.75" thickBot="1" x14ac:dyDescent="0.25">
      <c r="A53" s="118"/>
      <c r="B53" s="119"/>
      <c r="C53" s="120"/>
      <c r="D53" s="120"/>
      <c r="E53" s="120"/>
      <c r="F53" s="120"/>
      <c r="G53" s="130"/>
      <c r="H53" s="130"/>
      <c r="I53" s="121"/>
    </row>
    <row r="54" spans="1:9" s="20" customFormat="1" ht="15" x14ac:dyDescent="0.2">
      <c r="A54" s="131"/>
      <c r="B54" s="132" t="s">
        <v>239</v>
      </c>
      <c r="C54" s="133"/>
      <c r="D54" s="134"/>
      <c r="E54" s="134"/>
      <c r="F54" s="134"/>
      <c r="G54" s="134"/>
      <c r="H54" s="134"/>
      <c r="I54" s="135"/>
    </row>
    <row r="55" spans="1:9" s="20" customFormat="1" ht="15" x14ac:dyDescent="0.2">
      <c r="A55" s="107"/>
      <c r="B55" s="108" t="s">
        <v>240</v>
      </c>
      <c r="C55" s="109"/>
      <c r="D55" s="110"/>
      <c r="E55" s="110"/>
      <c r="F55" s="110"/>
      <c r="G55" s="110"/>
      <c r="H55" s="110"/>
      <c r="I55" s="111"/>
    </row>
    <row r="56" spans="1:9" s="20" customFormat="1" ht="15" x14ac:dyDescent="0.2">
      <c r="A56" s="26">
        <v>1</v>
      </c>
      <c r="B56" s="112" t="s">
        <v>241</v>
      </c>
      <c r="C56" s="28" t="s">
        <v>38</v>
      </c>
      <c r="D56" s="38">
        <v>2680</v>
      </c>
      <c r="E56" s="94">
        <v>0</v>
      </c>
      <c r="F56" s="94">
        <v>0</v>
      </c>
      <c r="G56" s="29">
        <f>SUM(D56*E56)</f>
        <v>0</v>
      </c>
      <c r="H56" s="29">
        <f>SUM(D56*F56)</f>
        <v>0</v>
      </c>
      <c r="I56" s="30">
        <f>SUM(G56+H56)</f>
        <v>0</v>
      </c>
    </row>
    <row r="57" spans="1:9" s="20" customFormat="1" ht="15" x14ac:dyDescent="0.2">
      <c r="A57" s="26">
        <v>2</v>
      </c>
      <c r="B57" s="112" t="s">
        <v>242</v>
      </c>
      <c r="C57" s="28" t="s">
        <v>38</v>
      </c>
      <c r="D57" s="38">
        <v>2680</v>
      </c>
      <c r="E57" s="94">
        <v>0</v>
      </c>
      <c r="F57" s="94">
        <v>0</v>
      </c>
      <c r="G57" s="29">
        <f>SUM(D57*E57)</f>
        <v>0</v>
      </c>
      <c r="H57" s="29">
        <f>SUM(D57*F57)</f>
        <v>0</v>
      </c>
      <c r="I57" s="30">
        <f>SUM(G57+H57)</f>
        <v>0</v>
      </c>
    </row>
    <row r="58" spans="1:9" s="20" customFormat="1" ht="15" x14ac:dyDescent="0.2">
      <c r="A58" s="26">
        <v>3</v>
      </c>
      <c r="B58" s="112" t="s">
        <v>46</v>
      </c>
      <c r="C58" s="28" t="s">
        <v>20</v>
      </c>
      <c r="D58" s="38">
        <v>1</v>
      </c>
      <c r="E58" s="94">
        <v>0</v>
      </c>
      <c r="F58" s="94">
        <v>0</v>
      </c>
      <c r="G58" s="29">
        <f>SUM(D58*E58)</f>
        <v>0</v>
      </c>
      <c r="H58" s="29">
        <f>SUM(D58*F58)</f>
        <v>0</v>
      </c>
      <c r="I58" s="30">
        <f>SUM(G58+H58)</f>
        <v>0</v>
      </c>
    </row>
    <row r="59" spans="1:9" s="20" customFormat="1" ht="13.5" customHeight="1" x14ac:dyDescent="0.2">
      <c r="A59" s="107"/>
      <c r="B59" s="108" t="s">
        <v>58</v>
      </c>
      <c r="C59" s="109"/>
      <c r="D59" s="110"/>
      <c r="E59" s="110"/>
      <c r="F59" s="110"/>
      <c r="G59" s="110"/>
      <c r="H59" s="110"/>
      <c r="I59" s="111"/>
    </row>
    <row r="60" spans="1:9" s="20" customFormat="1" ht="13.5" customHeight="1" x14ac:dyDescent="0.2">
      <c r="A60" s="26">
        <v>1</v>
      </c>
      <c r="B60" s="27" t="s">
        <v>243</v>
      </c>
      <c r="C60" s="28" t="s">
        <v>20</v>
      </c>
      <c r="D60" s="38">
        <v>1</v>
      </c>
      <c r="E60" s="38"/>
      <c r="F60" s="94">
        <v>0</v>
      </c>
      <c r="G60" s="29"/>
      <c r="H60" s="29">
        <f t="shared" ref="H60:H67" si="11">SUM(D60*F60)</f>
        <v>0</v>
      </c>
      <c r="I60" s="30">
        <f t="shared" ref="I60:I67" si="12">SUM(G60+H60)</f>
        <v>0</v>
      </c>
    </row>
    <row r="61" spans="1:9" s="20" customFormat="1" ht="15" x14ac:dyDescent="0.2">
      <c r="A61" s="26">
        <v>2</v>
      </c>
      <c r="B61" s="32" t="s">
        <v>384</v>
      </c>
      <c r="C61" s="28" t="s">
        <v>20</v>
      </c>
      <c r="D61" s="38">
        <v>1</v>
      </c>
      <c r="E61" s="38"/>
      <c r="F61" s="94">
        <v>0</v>
      </c>
      <c r="G61" s="29"/>
      <c r="H61" s="29">
        <f t="shared" si="11"/>
        <v>0</v>
      </c>
      <c r="I61" s="30">
        <f t="shared" si="12"/>
        <v>0</v>
      </c>
    </row>
    <row r="62" spans="1:9" s="20" customFormat="1" ht="15" x14ac:dyDescent="0.2">
      <c r="A62" s="26">
        <v>3</v>
      </c>
      <c r="B62" s="32" t="s">
        <v>237</v>
      </c>
      <c r="C62" s="28" t="s">
        <v>20</v>
      </c>
      <c r="D62" s="38">
        <v>5</v>
      </c>
      <c r="E62" s="38"/>
      <c r="F62" s="94">
        <v>0</v>
      </c>
      <c r="G62" s="29"/>
      <c r="H62" s="29">
        <f>SUM(D62*F62)</f>
        <v>0</v>
      </c>
      <c r="I62" s="30">
        <f>SUM(G62+H62)</f>
        <v>0</v>
      </c>
    </row>
    <row r="63" spans="1:9" s="20" customFormat="1" ht="15" x14ac:dyDescent="0.2">
      <c r="A63" s="26">
        <v>4</v>
      </c>
      <c r="B63" s="32" t="s">
        <v>238</v>
      </c>
      <c r="C63" s="28" t="s">
        <v>99</v>
      </c>
      <c r="D63" s="38">
        <v>21</v>
      </c>
      <c r="E63" s="38"/>
      <c r="F63" s="94">
        <v>0</v>
      </c>
      <c r="G63" s="29"/>
      <c r="H63" s="29">
        <f>SUM(D63*F63)</f>
        <v>0</v>
      </c>
      <c r="I63" s="30">
        <f>SUM(G63+H63)</f>
        <v>0</v>
      </c>
    </row>
    <row r="64" spans="1:9" s="20" customFormat="1" ht="15" x14ac:dyDescent="0.2">
      <c r="A64" s="26">
        <v>5</v>
      </c>
      <c r="B64" s="27" t="s">
        <v>244</v>
      </c>
      <c r="C64" s="28" t="s">
        <v>20</v>
      </c>
      <c r="D64" s="38">
        <v>1</v>
      </c>
      <c r="E64" s="38"/>
      <c r="F64" s="94">
        <v>0</v>
      </c>
      <c r="G64" s="29"/>
      <c r="H64" s="29">
        <f t="shared" si="11"/>
        <v>0</v>
      </c>
      <c r="I64" s="30">
        <f t="shared" si="12"/>
        <v>0</v>
      </c>
    </row>
    <row r="65" spans="1:9" s="20" customFormat="1" ht="15" x14ac:dyDescent="0.2">
      <c r="A65" s="26">
        <v>6</v>
      </c>
      <c r="B65" s="27" t="s">
        <v>245</v>
      </c>
      <c r="C65" s="28" t="s">
        <v>20</v>
      </c>
      <c r="D65" s="38">
        <v>1</v>
      </c>
      <c r="E65" s="38"/>
      <c r="F65" s="94">
        <v>0</v>
      </c>
      <c r="G65" s="29"/>
      <c r="H65" s="29">
        <f t="shared" si="11"/>
        <v>0</v>
      </c>
      <c r="I65" s="30">
        <f t="shared" si="12"/>
        <v>0</v>
      </c>
    </row>
    <row r="66" spans="1:9" s="20" customFormat="1" ht="15" x14ac:dyDescent="0.2">
      <c r="A66" s="26">
        <v>7</v>
      </c>
      <c r="B66" s="112" t="s">
        <v>246</v>
      </c>
      <c r="C66" s="28" t="s">
        <v>20</v>
      </c>
      <c r="D66" s="38">
        <v>1</v>
      </c>
      <c r="E66" s="38"/>
      <c r="F66" s="94">
        <v>0</v>
      </c>
      <c r="G66" s="29"/>
      <c r="H66" s="29">
        <f t="shared" si="11"/>
        <v>0</v>
      </c>
      <c r="I66" s="30">
        <f t="shared" si="12"/>
        <v>0</v>
      </c>
    </row>
    <row r="67" spans="1:9" s="20" customFormat="1" ht="15.75" thickBot="1" x14ac:dyDescent="0.25">
      <c r="A67" s="39">
        <v>8</v>
      </c>
      <c r="B67" s="113" t="s">
        <v>247</v>
      </c>
      <c r="C67" s="41" t="s">
        <v>20</v>
      </c>
      <c r="D67" s="42">
        <v>1</v>
      </c>
      <c r="E67" s="42"/>
      <c r="F67" s="95">
        <v>0</v>
      </c>
      <c r="G67" s="43"/>
      <c r="H67" s="43">
        <f t="shared" si="11"/>
        <v>0</v>
      </c>
      <c r="I67" s="44">
        <f t="shared" si="12"/>
        <v>0</v>
      </c>
    </row>
    <row r="68" spans="1:9" s="9" customFormat="1" ht="24.6" customHeight="1" x14ac:dyDescent="0.2">
      <c r="A68" s="136"/>
      <c r="B68" s="234" t="s">
        <v>248</v>
      </c>
      <c r="C68" s="108"/>
      <c r="D68" s="108"/>
      <c r="E68" s="108"/>
      <c r="F68" s="108"/>
      <c r="G68" s="114" t="s">
        <v>32</v>
      </c>
      <c r="H68" s="114" t="s">
        <v>33</v>
      </c>
      <c r="I68" s="137" t="s">
        <v>34</v>
      </c>
    </row>
    <row r="69" spans="1:9" s="9" customFormat="1" ht="15.75" thickBot="1" x14ac:dyDescent="0.25">
      <c r="A69" s="138"/>
      <c r="B69" s="235"/>
      <c r="C69" s="115"/>
      <c r="D69" s="115"/>
      <c r="E69" s="115"/>
      <c r="F69" s="115"/>
      <c r="G69" s="139">
        <f>SUM(G54:G67)</f>
        <v>0</v>
      </c>
      <c r="H69" s="139">
        <f>SUM(H54:H67)</f>
        <v>0</v>
      </c>
      <c r="I69" s="140">
        <f>SUM(I54:I67)</f>
        <v>0</v>
      </c>
    </row>
    <row r="70" spans="1:9" x14ac:dyDescent="0.2">
      <c r="A70" s="45"/>
      <c r="B70" s="46"/>
      <c r="C70" s="47"/>
      <c r="D70" s="47"/>
      <c r="E70" s="47"/>
      <c r="F70" s="47"/>
      <c r="G70" s="47"/>
      <c r="H70" s="47"/>
      <c r="I70" s="48"/>
    </row>
    <row r="71" spans="1:9" ht="13.5" thickBot="1" x14ac:dyDescent="0.25">
      <c r="A71" s="45"/>
      <c r="B71" s="46"/>
      <c r="C71" s="47"/>
      <c r="D71" s="47"/>
      <c r="E71" s="47"/>
      <c r="F71" s="47"/>
      <c r="G71" s="47"/>
      <c r="H71" s="47"/>
      <c r="I71" s="48"/>
    </row>
    <row r="72" spans="1:9" ht="16.5" thickBot="1" x14ac:dyDescent="0.3">
      <c r="A72" s="45"/>
      <c r="B72" s="84" t="s">
        <v>252</v>
      </c>
      <c r="C72" s="101"/>
      <c r="D72" s="101"/>
      <c r="E72" s="101"/>
      <c r="F72" s="101"/>
      <c r="G72" s="101"/>
      <c r="H72" s="101"/>
      <c r="I72" s="102">
        <f>I51+I69</f>
        <v>0</v>
      </c>
    </row>
    <row r="73" spans="1:9" x14ac:dyDescent="0.25">
      <c r="A73" s="45"/>
    </row>
    <row r="74" spans="1:9" x14ac:dyDescent="0.25">
      <c r="A74" s="45"/>
    </row>
    <row r="75" spans="1:9" x14ac:dyDescent="0.2">
      <c r="A75" s="45"/>
      <c r="B75" s="46"/>
      <c r="C75" s="47"/>
      <c r="D75" s="47"/>
      <c r="E75" s="47"/>
      <c r="F75" s="47"/>
      <c r="G75" s="47"/>
      <c r="H75" s="47"/>
      <c r="I75" s="48"/>
    </row>
    <row r="76" spans="1:9" x14ac:dyDescent="0.2">
      <c r="A76" s="45"/>
      <c r="B76" s="46"/>
      <c r="C76" s="47"/>
      <c r="D76" s="47"/>
      <c r="E76" s="47"/>
      <c r="F76" s="47"/>
      <c r="G76" s="47"/>
      <c r="H76" s="47"/>
      <c r="I76" s="48"/>
    </row>
    <row r="77" spans="1:9" x14ac:dyDescent="0.2">
      <c r="A77" s="45"/>
      <c r="B77" s="46"/>
      <c r="C77" s="47"/>
      <c r="D77" s="47"/>
      <c r="E77" s="47"/>
      <c r="F77" s="47"/>
      <c r="G77" s="47"/>
      <c r="H77" s="47"/>
      <c r="I77" s="48"/>
    </row>
    <row r="78" spans="1:9" x14ac:dyDescent="0.2">
      <c r="A78" s="45"/>
      <c r="B78" s="46"/>
      <c r="C78" s="47"/>
      <c r="D78" s="47"/>
      <c r="E78" s="47"/>
      <c r="F78" s="47"/>
      <c r="G78" s="47"/>
      <c r="H78" s="47"/>
      <c r="I78" s="48"/>
    </row>
    <row r="79" spans="1:9" x14ac:dyDescent="0.2">
      <c r="A79" s="45"/>
      <c r="B79" s="46"/>
      <c r="C79" s="47"/>
      <c r="D79" s="47"/>
      <c r="E79" s="47"/>
      <c r="F79" s="47"/>
      <c r="G79" s="47"/>
      <c r="H79" s="47"/>
      <c r="I79" s="48"/>
    </row>
    <row r="80" spans="1:9" x14ac:dyDescent="0.2">
      <c r="A80" s="45"/>
      <c r="B80" s="46"/>
      <c r="C80" s="47"/>
      <c r="D80" s="47"/>
      <c r="E80" s="47"/>
      <c r="F80" s="47"/>
      <c r="G80" s="47"/>
      <c r="H80" s="47"/>
      <c r="I80" s="48"/>
    </row>
    <row r="81" spans="1:9" x14ac:dyDescent="0.2">
      <c r="A81" s="45"/>
      <c r="B81" s="46"/>
      <c r="C81" s="47"/>
      <c r="D81" s="47"/>
      <c r="E81" s="47"/>
      <c r="F81" s="47"/>
      <c r="G81" s="47"/>
      <c r="H81" s="47"/>
      <c r="I81" s="48"/>
    </row>
    <row r="82" spans="1:9" x14ac:dyDescent="0.2">
      <c r="A82" s="45"/>
      <c r="B82" s="46"/>
      <c r="C82" s="47"/>
      <c r="D82" s="47"/>
      <c r="E82" s="47"/>
      <c r="F82" s="47"/>
      <c r="G82" s="47"/>
      <c r="H82" s="47"/>
      <c r="I82" s="48"/>
    </row>
    <row r="83" spans="1:9" x14ac:dyDescent="0.2">
      <c r="A83" s="45"/>
      <c r="B83" s="46"/>
      <c r="C83" s="47"/>
      <c r="D83" s="47"/>
      <c r="E83" s="47"/>
      <c r="F83" s="47"/>
      <c r="G83" s="47"/>
      <c r="H83" s="47"/>
      <c r="I83" s="48"/>
    </row>
    <row r="84" spans="1:9" x14ac:dyDescent="0.2">
      <c r="A84" s="45"/>
      <c r="B84" s="46"/>
      <c r="C84" s="47"/>
      <c r="D84" s="47"/>
      <c r="E84" s="47"/>
      <c r="F84" s="47"/>
      <c r="G84" s="47"/>
      <c r="H84" s="47"/>
      <c r="I84" s="48"/>
    </row>
  </sheetData>
  <sheetProtection algorithmName="SHA-512" hashValue="m9KB7ploJF8AXVnfxp+s6gClLa2L6f/LLz5dvctfTb22E2JdB+mizRrQD3KRj+5tQehzxCCaS4fGsGdrXCt0MQ==" saltValue="UJSz42oN/Djr5HmhOcAsJg==" spinCount="100000" sheet="1" objects="1" scenarios="1"/>
  <protectedRanges>
    <protectedRange sqref="F56:F67" name="Oblast4"/>
    <protectedRange sqref="E56:E58" name="Oblast3"/>
    <protectedRange sqref="F8:F49" name="Oblast2"/>
    <protectedRange sqref="E8:E41" name="Oblast1"/>
  </protectedRanges>
  <mergeCells count="4">
    <mergeCell ref="B68:B69"/>
    <mergeCell ref="B50:B51"/>
    <mergeCell ref="A1:I1"/>
    <mergeCell ref="A2:I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E04ED-7672-420C-BC46-E8E3ED1930F4}">
  <dimension ref="A1:IL147"/>
  <sheetViews>
    <sheetView topLeftCell="A28" workbookViewId="0">
      <selection activeCell="B56" sqref="B56"/>
    </sheetView>
  </sheetViews>
  <sheetFormatPr defaultColWidth="9.140625" defaultRowHeight="15" x14ac:dyDescent="0.25"/>
  <cols>
    <col min="1" max="1" width="8.28515625" customWidth="1"/>
    <col min="2" max="2" width="64.7109375" customWidth="1"/>
    <col min="3" max="3" width="4.5703125" customWidth="1"/>
    <col min="4" max="4" width="9.7109375" customWidth="1"/>
    <col min="5" max="5" width="16.7109375" hidden="1" customWidth="1"/>
    <col min="6" max="6" width="0.140625" hidden="1" customWidth="1"/>
    <col min="7" max="7" width="15.7109375" hidden="1" customWidth="1"/>
    <col min="8" max="8" width="0.28515625" hidden="1" customWidth="1"/>
    <col min="9" max="9" width="9.140625" hidden="1" customWidth="1"/>
    <col min="10" max="10" width="13.5703125" customWidth="1"/>
    <col min="11" max="11" width="15.140625" customWidth="1"/>
    <col min="255" max="255" width="8.28515625" customWidth="1"/>
    <col min="256" max="257" width="0" hidden="1" customWidth="1"/>
    <col min="258" max="258" width="64.7109375" customWidth="1"/>
    <col min="259" max="259" width="4.5703125" customWidth="1"/>
    <col min="260" max="260" width="9.7109375" customWidth="1"/>
    <col min="261" max="265" width="0" hidden="1" customWidth="1"/>
    <col min="511" max="511" width="8.28515625" customWidth="1"/>
    <col min="512" max="513" width="0" hidden="1" customWidth="1"/>
    <col min="514" max="514" width="64.7109375" customWidth="1"/>
    <col min="515" max="515" width="4.5703125" customWidth="1"/>
    <col min="516" max="516" width="9.7109375" customWidth="1"/>
    <col min="517" max="521" width="0" hidden="1" customWidth="1"/>
    <col min="767" max="767" width="8.28515625" customWidth="1"/>
    <col min="768" max="769" width="0" hidden="1" customWidth="1"/>
    <col min="770" max="770" width="64.7109375" customWidth="1"/>
    <col min="771" max="771" width="4.5703125" customWidth="1"/>
    <col min="772" max="772" width="9.7109375" customWidth="1"/>
    <col min="773" max="777" width="0" hidden="1" customWidth="1"/>
    <col min="1023" max="1023" width="8.28515625" customWidth="1"/>
    <col min="1024" max="1025" width="0" hidden="1" customWidth="1"/>
    <col min="1026" max="1026" width="64.7109375" customWidth="1"/>
    <col min="1027" max="1027" width="4.5703125" customWidth="1"/>
    <col min="1028" max="1028" width="9.7109375" customWidth="1"/>
    <col min="1029" max="1033" width="0" hidden="1" customWidth="1"/>
    <col min="1279" max="1279" width="8.28515625" customWidth="1"/>
    <col min="1280" max="1281" width="0" hidden="1" customWidth="1"/>
    <col min="1282" max="1282" width="64.7109375" customWidth="1"/>
    <col min="1283" max="1283" width="4.5703125" customWidth="1"/>
    <col min="1284" max="1284" width="9.7109375" customWidth="1"/>
    <col min="1285" max="1289" width="0" hidden="1" customWidth="1"/>
    <col min="1535" max="1535" width="8.28515625" customWidth="1"/>
    <col min="1536" max="1537" width="0" hidden="1" customWidth="1"/>
    <col min="1538" max="1538" width="64.7109375" customWidth="1"/>
    <col min="1539" max="1539" width="4.5703125" customWidth="1"/>
    <col min="1540" max="1540" width="9.7109375" customWidth="1"/>
    <col min="1541" max="1545" width="0" hidden="1" customWidth="1"/>
    <col min="1791" max="1791" width="8.28515625" customWidth="1"/>
    <col min="1792" max="1793" width="0" hidden="1" customWidth="1"/>
    <col min="1794" max="1794" width="64.7109375" customWidth="1"/>
    <col min="1795" max="1795" width="4.5703125" customWidth="1"/>
    <col min="1796" max="1796" width="9.7109375" customWidth="1"/>
    <col min="1797" max="1801" width="0" hidden="1" customWidth="1"/>
    <col min="2047" max="2047" width="8.28515625" customWidth="1"/>
    <col min="2048" max="2049" width="0" hidden="1" customWidth="1"/>
    <col min="2050" max="2050" width="64.7109375" customWidth="1"/>
    <col min="2051" max="2051" width="4.5703125" customWidth="1"/>
    <col min="2052" max="2052" width="9.7109375" customWidth="1"/>
    <col min="2053" max="2057" width="0" hidden="1" customWidth="1"/>
    <col min="2303" max="2303" width="8.28515625" customWidth="1"/>
    <col min="2304" max="2305" width="0" hidden="1" customWidth="1"/>
    <col min="2306" max="2306" width="64.7109375" customWidth="1"/>
    <col min="2307" max="2307" width="4.5703125" customWidth="1"/>
    <col min="2308" max="2308" width="9.7109375" customWidth="1"/>
    <col min="2309" max="2313" width="0" hidden="1" customWidth="1"/>
    <col min="2559" max="2559" width="8.28515625" customWidth="1"/>
    <col min="2560" max="2561" width="0" hidden="1" customWidth="1"/>
    <col min="2562" max="2562" width="64.7109375" customWidth="1"/>
    <col min="2563" max="2563" width="4.5703125" customWidth="1"/>
    <col min="2564" max="2564" width="9.7109375" customWidth="1"/>
    <col min="2565" max="2569" width="0" hidden="1" customWidth="1"/>
    <col min="2815" max="2815" width="8.28515625" customWidth="1"/>
    <col min="2816" max="2817" width="0" hidden="1" customWidth="1"/>
    <col min="2818" max="2818" width="64.7109375" customWidth="1"/>
    <col min="2819" max="2819" width="4.5703125" customWidth="1"/>
    <col min="2820" max="2820" width="9.7109375" customWidth="1"/>
    <col min="2821" max="2825" width="0" hidden="1" customWidth="1"/>
    <col min="3071" max="3071" width="8.28515625" customWidth="1"/>
    <col min="3072" max="3073" width="0" hidden="1" customWidth="1"/>
    <col min="3074" max="3074" width="64.7109375" customWidth="1"/>
    <col min="3075" max="3075" width="4.5703125" customWidth="1"/>
    <col min="3076" max="3076" width="9.7109375" customWidth="1"/>
    <col min="3077" max="3081" width="0" hidden="1" customWidth="1"/>
    <col min="3327" max="3327" width="8.28515625" customWidth="1"/>
    <col min="3328" max="3329" width="0" hidden="1" customWidth="1"/>
    <col min="3330" max="3330" width="64.7109375" customWidth="1"/>
    <col min="3331" max="3331" width="4.5703125" customWidth="1"/>
    <col min="3332" max="3332" width="9.7109375" customWidth="1"/>
    <col min="3333" max="3337" width="0" hidden="1" customWidth="1"/>
    <col min="3583" max="3583" width="8.28515625" customWidth="1"/>
    <col min="3584" max="3585" width="0" hidden="1" customWidth="1"/>
    <col min="3586" max="3586" width="64.7109375" customWidth="1"/>
    <col min="3587" max="3587" width="4.5703125" customWidth="1"/>
    <col min="3588" max="3588" width="9.7109375" customWidth="1"/>
    <col min="3589" max="3593" width="0" hidden="1" customWidth="1"/>
    <col min="3839" max="3839" width="8.28515625" customWidth="1"/>
    <col min="3840" max="3841" width="0" hidden="1" customWidth="1"/>
    <col min="3842" max="3842" width="64.7109375" customWidth="1"/>
    <col min="3843" max="3843" width="4.5703125" customWidth="1"/>
    <col min="3844" max="3844" width="9.7109375" customWidth="1"/>
    <col min="3845" max="3849" width="0" hidden="1" customWidth="1"/>
    <col min="4095" max="4095" width="8.28515625" customWidth="1"/>
    <col min="4096" max="4097" width="0" hidden="1" customWidth="1"/>
    <col min="4098" max="4098" width="64.7109375" customWidth="1"/>
    <col min="4099" max="4099" width="4.5703125" customWidth="1"/>
    <col min="4100" max="4100" width="9.7109375" customWidth="1"/>
    <col min="4101" max="4105" width="0" hidden="1" customWidth="1"/>
    <col min="4351" max="4351" width="8.28515625" customWidth="1"/>
    <col min="4352" max="4353" width="0" hidden="1" customWidth="1"/>
    <col min="4354" max="4354" width="64.7109375" customWidth="1"/>
    <col min="4355" max="4355" width="4.5703125" customWidth="1"/>
    <col min="4356" max="4356" width="9.7109375" customWidth="1"/>
    <col min="4357" max="4361" width="0" hidden="1" customWidth="1"/>
    <col min="4607" max="4607" width="8.28515625" customWidth="1"/>
    <col min="4608" max="4609" width="0" hidden="1" customWidth="1"/>
    <col min="4610" max="4610" width="64.7109375" customWidth="1"/>
    <col min="4611" max="4611" width="4.5703125" customWidth="1"/>
    <col min="4612" max="4612" width="9.7109375" customWidth="1"/>
    <col min="4613" max="4617" width="0" hidden="1" customWidth="1"/>
    <col min="4863" max="4863" width="8.28515625" customWidth="1"/>
    <col min="4864" max="4865" width="0" hidden="1" customWidth="1"/>
    <col min="4866" max="4866" width="64.7109375" customWidth="1"/>
    <col min="4867" max="4867" width="4.5703125" customWidth="1"/>
    <col min="4868" max="4868" width="9.7109375" customWidth="1"/>
    <col min="4869" max="4873" width="0" hidden="1" customWidth="1"/>
    <col min="5119" max="5119" width="8.28515625" customWidth="1"/>
    <col min="5120" max="5121" width="0" hidden="1" customWidth="1"/>
    <col min="5122" max="5122" width="64.7109375" customWidth="1"/>
    <col min="5123" max="5123" width="4.5703125" customWidth="1"/>
    <col min="5124" max="5124" width="9.7109375" customWidth="1"/>
    <col min="5125" max="5129" width="0" hidden="1" customWidth="1"/>
    <col min="5375" max="5375" width="8.28515625" customWidth="1"/>
    <col min="5376" max="5377" width="0" hidden="1" customWidth="1"/>
    <col min="5378" max="5378" width="64.7109375" customWidth="1"/>
    <col min="5379" max="5379" width="4.5703125" customWidth="1"/>
    <col min="5380" max="5380" width="9.7109375" customWidth="1"/>
    <col min="5381" max="5385" width="0" hidden="1" customWidth="1"/>
    <col min="5631" max="5631" width="8.28515625" customWidth="1"/>
    <col min="5632" max="5633" width="0" hidden="1" customWidth="1"/>
    <col min="5634" max="5634" width="64.7109375" customWidth="1"/>
    <col min="5635" max="5635" width="4.5703125" customWidth="1"/>
    <col min="5636" max="5636" width="9.7109375" customWidth="1"/>
    <col min="5637" max="5641" width="0" hidden="1" customWidth="1"/>
    <col min="5887" max="5887" width="8.28515625" customWidth="1"/>
    <col min="5888" max="5889" width="0" hidden="1" customWidth="1"/>
    <col min="5890" max="5890" width="64.7109375" customWidth="1"/>
    <col min="5891" max="5891" width="4.5703125" customWidth="1"/>
    <col min="5892" max="5892" width="9.7109375" customWidth="1"/>
    <col min="5893" max="5897" width="0" hidden="1" customWidth="1"/>
    <col min="6143" max="6143" width="8.28515625" customWidth="1"/>
    <col min="6144" max="6145" width="0" hidden="1" customWidth="1"/>
    <col min="6146" max="6146" width="64.7109375" customWidth="1"/>
    <col min="6147" max="6147" width="4.5703125" customWidth="1"/>
    <col min="6148" max="6148" width="9.7109375" customWidth="1"/>
    <col min="6149" max="6153" width="0" hidden="1" customWidth="1"/>
    <col min="6399" max="6399" width="8.28515625" customWidth="1"/>
    <col min="6400" max="6401" width="0" hidden="1" customWidth="1"/>
    <col min="6402" max="6402" width="64.7109375" customWidth="1"/>
    <col min="6403" max="6403" width="4.5703125" customWidth="1"/>
    <col min="6404" max="6404" width="9.7109375" customWidth="1"/>
    <col min="6405" max="6409" width="0" hidden="1" customWidth="1"/>
    <col min="6655" max="6655" width="8.28515625" customWidth="1"/>
    <col min="6656" max="6657" width="0" hidden="1" customWidth="1"/>
    <col min="6658" max="6658" width="64.7109375" customWidth="1"/>
    <col min="6659" max="6659" width="4.5703125" customWidth="1"/>
    <col min="6660" max="6660" width="9.7109375" customWidth="1"/>
    <col min="6661" max="6665" width="0" hidden="1" customWidth="1"/>
    <col min="6911" max="6911" width="8.28515625" customWidth="1"/>
    <col min="6912" max="6913" width="0" hidden="1" customWidth="1"/>
    <col min="6914" max="6914" width="64.7109375" customWidth="1"/>
    <col min="6915" max="6915" width="4.5703125" customWidth="1"/>
    <col min="6916" max="6916" width="9.7109375" customWidth="1"/>
    <col min="6917" max="6921" width="0" hidden="1" customWidth="1"/>
    <col min="7167" max="7167" width="8.28515625" customWidth="1"/>
    <col min="7168" max="7169" width="0" hidden="1" customWidth="1"/>
    <col min="7170" max="7170" width="64.7109375" customWidth="1"/>
    <col min="7171" max="7171" width="4.5703125" customWidth="1"/>
    <col min="7172" max="7172" width="9.7109375" customWidth="1"/>
    <col min="7173" max="7177" width="0" hidden="1" customWidth="1"/>
    <col min="7423" max="7423" width="8.28515625" customWidth="1"/>
    <col min="7424" max="7425" width="0" hidden="1" customWidth="1"/>
    <col min="7426" max="7426" width="64.7109375" customWidth="1"/>
    <col min="7427" max="7427" width="4.5703125" customWidth="1"/>
    <col min="7428" max="7428" width="9.7109375" customWidth="1"/>
    <col min="7429" max="7433" width="0" hidden="1" customWidth="1"/>
    <col min="7679" max="7679" width="8.28515625" customWidth="1"/>
    <col min="7680" max="7681" width="0" hidden="1" customWidth="1"/>
    <col min="7682" max="7682" width="64.7109375" customWidth="1"/>
    <col min="7683" max="7683" width="4.5703125" customWidth="1"/>
    <col min="7684" max="7684" width="9.7109375" customWidth="1"/>
    <col min="7685" max="7689" width="0" hidden="1" customWidth="1"/>
    <col min="7935" max="7935" width="8.28515625" customWidth="1"/>
    <col min="7936" max="7937" width="0" hidden="1" customWidth="1"/>
    <col min="7938" max="7938" width="64.7109375" customWidth="1"/>
    <col min="7939" max="7939" width="4.5703125" customWidth="1"/>
    <col min="7940" max="7940" width="9.7109375" customWidth="1"/>
    <col min="7941" max="7945" width="0" hidden="1" customWidth="1"/>
    <col min="8191" max="8191" width="8.28515625" customWidth="1"/>
    <col min="8192" max="8193" width="0" hidden="1" customWidth="1"/>
    <col min="8194" max="8194" width="64.7109375" customWidth="1"/>
    <col min="8195" max="8195" width="4.5703125" customWidth="1"/>
    <col min="8196" max="8196" width="9.7109375" customWidth="1"/>
    <col min="8197" max="8201" width="0" hidden="1" customWidth="1"/>
    <col min="8447" max="8447" width="8.28515625" customWidth="1"/>
    <col min="8448" max="8449" width="0" hidden="1" customWidth="1"/>
    <col min="8450" max="8450" width="64.7109375" customWidth="1"/>
    <col min="8451" max="8451" width="4.5703125" customWidth="1"/>
    <col min="8452" max="8452" width="9.7109375" customWidth="1"/>
    <col min="8453" max="8457" width="0" hidden="1" customWidth="1"/>
    <col min="8703" max="8703" width="8.28515625" customWidth="1"/>
    <col min="8704" max="8705" width="0" hidden="1" customWidth="1"/>
    <col min="8706" max="8706" width="64.7109375" customWidth="1"/>
    <col min="8707" max="8707" width="4.5703125" customWidth="1"/>
    <col min="8708" max="8708" width="9.7109375" customWidth="1"/>
    <col min="8709" max="8713" width="0" hidden="1" customWidth="1"/>
    <col min="8959" max="8959" width="8.28515625" customWidth="1"/>
    <col min="8960" max="8961" width="0" hidden="1" customWidth="1"/>
    <col min="8962" max="8962" width="64.7109375" customWidth="1"/>
    <col min="8963" max="8963" width="4.5703125" customWidth="1"/>
    <col min="8964" max="8964" width="9.7109375" customWidth="1"/>
    <col min="8965" max="8969" width="0" hidden="1" customWidth="1"/>
    <col min="9215" max="9215" width="8.28515625" customWidth="1"/>
    <col min="9216" max="9217" width="0" hidden="1" customWidth="1"/>
    <col min="9218" max="9218" width="64.7109375" customWidth="1"/>
    <col min="9219" max="9219" width="4.5703125" customWidth="1"/>
    <col min="9220" max="9220" width="9.7109375" customWidth="1"/>
    <col min="9221" max="9225" width="0" hidden="1" customWidth="1"/>
    <col min="9471" max="9471" width="8.28515625" customWidth="1"/>
    <col min="9472" max="9473" width="0" hidden="1" customWidth="1"/>
    <col min="9474" max="9474" width="64.7109375" customWidth="1"/>
    <col min="9475" max="9475" width="4.5703125" customWidth="1"/>
    <col min="9476" max="9476" width="9.7109375" customWidth="1"/>
    <col min="9477" max="9481" width="0" hidden="1" customWidth="1"/>
    <col min="9727" max="9727" width="8.28515625" customWidth="1"/>
    <col min="9728" max="9729" width="0" hidden="1" customWidth="1"/>
    <col min="9730" max="9730" width="64.7109375" customWidth="1"/>
    <col min="9731" max="9731" width="4.5703125" customWidth="1"/>
    <col min="9732" max="9732" width="9.7109375" customWidth="1"/>
    <col min="9733" max="9737" width="0" hidden="1" customWidth="1"/>
    <col min="9983" max="9983" width="8.28515625" customWidth="1"/>
    <col min="9984" max="9985" width="0" hidden="1" customWidth="1"/>
    <col min="9986" max="9986" width="64.7109375" customWidth="1"/>
    <col min="9987" max="9987" width="4.5703125" customWidth="1"/>
    <col min="9988" max="9988" width="9.7109375" customWidth="1"/>
    <col min="9989" max="9993" width="0" hidden="1" customWidth="1"/>
    <col min="10239" max="10239" width="8.28515625" customWidth="1"/>
    <col min="10240" max="10241" width="0" hidden="1" customWidth="1"/>
    <col min="10242" max="10242" width="64.7109375" customWidth="1"/>
    <col min="10243" max="10243" width="4.5703125" customWidth="1"/>
    <col min="10244" max="10244" width="9.7109375" customWidth="1"/>
    <col min="10245" max="10249" width="0" hidden="1" customWidth="1"/>
    <col min="10495" max="10495" width="8.28515625" customWidth="1"/>
    <col min="10496" max="10497" width="0" hidden="1" customWidth="1"/>
    <col min="10498" max="10498" width="64.7109375" customWidth="1"/>
    <col min="10499" max="10499" width="4.5703125" customWidth="1"/>
    <col min="10500" max="10500" width="9.7109375" customWidth="1"/>
    <col min="10501" max="10505" width="0" hidden="1" customWidth="1"/>
    <col min="10751" max="10751" width="8.28515625" customWidth="1"/>
    <col min="10752" max="10753" width="0" hidden="1" customWidth="1"/>
    <col min="10754" max="10754" width="64.7109375" customWidth="1"/>
    <col min="10755" max="10755" width="4.5703125" customWidth="1"/>
    <col min="10756" max="10756" width="9.7109375" customWidth="1"/>
    <col min="10757" max="10761" width="0" hidden="1" customWidth="1"/>
    <col min="11007" max="11007" width="8.28515625" customWidth="1"/>
    <col min="11008" max="11009" width="0" hidden="1" customWidth="1"/>
    <col min="11010" max="11010" width="64.7109375" customWidth="1"/>
    <col min="11011" max="11011" width="4.5703125" customWidth="1"/>
    <col min="11012" max="11012" width="9.7109375" customWidth="1"/>
    <col min="11013" max="11017" width="0" hidden="1" customWidth="1"/>
    <col min="11263" max="11263" width="8.28515625" customWidth="1"/>
    <col min="11264" max="11265" width="0" hidden="1" customWidth="1"/>
    <col min="11266" max="11266" width="64.7109375" customWidth="1"/>
    <col min="11267" max="11267" width="4.5703125" customWidth="1"/>
    <col min="11268" max="11268" width="9.7109375" customWidth="1"/>
    <col min="11269" max="11273" width="0" hidden="1" customWidth="1"/>
    <col min="11519" max="11519" width="8.28515625" customWidth="1"/>
    <col min="11520" max="11521" width="0" hidden="1" customWidth="1"/>
    <col min="11522" max="11522" width="64.7109375" customWidth="1"/>
    <col min="11523" max="11523" width="4.5703125" customWidth="1"/>
    <col min="11524" max="11524" width="9.7109375" customWidth="1"/>
    <col min="11525" max="11529" width="0" hidden="1" customWidth="1"/>
    <col min="11775" max="11775" width="8.28515625" customWidth="1"/>
    <col min="11776" max="11777" width="0" hidden="1" customWidth="1"/>
    <col min="11778" max="11778" width="64.7109375" customWidth="1"/>
    <col min="11779" max="11779" width="4.5703125" customWidth="1"/>
    <col min="11780" max="11780" width="9.7109375" customWidth="1"/>
    <col min="11781" max="11785" width="0" hidden="1" customWidth="1"/>
    <col min="12031" max="12031" width="8.28515625" customWidth="1"/>
    <col min="12032" max="12033" width="0" hidden="1" customWidth="1"/>
    <col min="12034" max="12034" width="64.7109375" customWidth="1"/>
    <col min="12035" max="12035" width="4.5703125" customWidth="1"/>
    <col min="12036" max="12036" width="9.7109375" customWidth="1"/>
    <col min="12037" max="12041" width="0" hidden="1" customWidth="1"/>
    <col min="12287" max="12287" width="8.28515625" customWidth="1"/>
    <col min="12288" max="12289" width="0" hidden="1" customWidth="1"/>
    <col min="12290" max="12290" width="64.7109375" customWidth="1"/>
    <col min="12291" max="12291" width="4.5703125" customWidth="1"/>
    <col min="12292" max="12292" width="9.7109375" customWidth="1"/>
    <col min="12293" max="12297" width="0" hidden="1" customWidth="1"/>
    <col min="12543" max="12543" width="8.28515625" customWidth="1"/>
    <col min="12544" max="12545" width="0" hidden="1" customWidth="1"/>
    <col min="12546" max="12546" width="64.7109375" customWidth="1"/>
    <col min="12547" max="12547" width="4.5703125" customWidth="1"/>
    <col min="12548" max="12548" width="9.7109375" customWidth="1"/>
    <col min="12549" max="12553" width="0" hidden="1" customWidth="1"/>
    <col min="12799" max="12799" width="8.28515625" customWidth="1"/>
    <col min="12800" max="12801" width="0" hidden="1" customWidth="1"/>
    <col min="12802" max="12802" width="64.7109375" customWidth="1"/>
    <col min="12803" max="12803" width="4.5703125" customWidth="1"/>
    <col min="12804" max="12804" width="9.7109375" customWidth="1"/>
    <col min="12805" max="12809" width="0" hidden="1" customWidth="1"/>
    <col min="13055" max="13055" width="8.28515625" customWidth="1"/>
    <col min="13056" max="13057" width="0" hidden="1" customWidth="1"/>
    <col min="13058" max="13058" width="64.7109375" customWidth="1"/>
    <col min="13059" max="13059" width="4.5703125" customWidth="1"/>
    <col min="13060" max="13060" width="9.7109375" customWidth="1"/>
    <col min="13061" max="13065" width="0" hidden="1" customWidth="1"/>
    <col min="13311" max="13311" width="8.28515625" customWidth="1"/>
    <col min="13312" max="13313" width="0" hidden="1" customWidth="1"/>
    <col min="13314" max="13314" width="64.7109375" customWidth="1"/>
    <col min="13315" max="13315" width="4.5703125" customWidth="1"/>
    <col min="13316" max="13316" width="9.7109375" customWidth="1"/>
    <col min="13317" max="13321" width="0" hidden="1" customWidth="1"/>
    <col min="13567" max="13567" width="8.28515625" customWidth="1"/>
    <col min="13568" max="13569" width="0" hidden="1" customWidth="1"/>
    <col min="13570" max="13570" width="64.7109375" customWidth="1"/>
    <col min="13571" max="13571" width="4.5703125" customWidth="1"/>
    <col min="13572" max="13572" width="9.7109375" customWidth="1"/>
    <col min="13573" max="13577" width="0" hidden="1" customWidth="1"/>
    <col min="13823" max="13823" width="8.28515625" customWidth="1"/>
    <col min="13824" max="13825" width="0" hidden="1" customWidth="1"/>
    <col min="13826" max="13826" width="64.7109375" customWidth="1"/>
    <col min="13827" max="13827" width="4.5703125" customWidth="1"/>
    <col min="13828" max="13828" width="9.7109375" customWidth="1"/>
    <col min="13829" max="13833" width="0" hidden="1" customWidth="1"/>
    <col min="14079" max="14079" width="8.28515625" customWidth="1"/>
    <col min="14080" max="14081" width="0" hidden="1" customWidth="1"/>
    <col min="14082" max="14082" width="64.7109375" customWidth="1"/>
    <col min="14083" max="14083" width="4.5703125" customWidth="1"/>
    <col min="14084" max="14084" width="9.7109375" customWidth="1"/>
    <col min="14085" max="14089" width="0" hidden="1" customWidth="1"/>
    <col min="14335" max="14335" width="8.28515625" customWidth="1"/>
    <col min="14336" max="14337" width="0" hidden="1" customWidth="1"/>
    <col min="14338" max="14338" width="64.7109375" customWidth="1"/>
    <col min="14339" max="14339" width="4.5703125" customWidth="1"/>
    <col min="14340" max="14340" width="9.7109375" customWidth="1"/>
    <col min="14341" max="14345" width="0" hidden="1" customWidth="1"/>
    <col min="14591" max="14591" width="8.28515625" customWidth="1"/>
    <col min="14592" max="14593" width="0" hidden="1" customWidth="1"/>
    <col min="14594" max="14594" width="64.7109375" customWidth="1"/>
    <col min="14595" max="14595" width="4.5703125" customWidth="1"/>
    <col min="14596" max="14596" width="9.7109375" customWidth="1"/>
    <col min="14597" max="14601" width="0" hidden="1" customWidth="1"/>
    <col min="14847" max="14847" width="8.28515625" customWidth="1"/>
    <col min="14848" max="14849" width="0" hidden="1" customWidth="1"/>
    <col min="14850" max="14850" width="64.7109375" customWidth="1"/>
    <col min="14851" max="14851" width="4.5703125" customWidth="1"/>
    <col min="14852" max="14852" width="9.7109375" customWidth="1"/>
    <col min="14853" max="14857" width="0" hidden="1" customWidth="1"/>
    <col min="15103" max="15103" width="8.28515625" customWidth="1"/>
    <col min="15104" max="15105" width="0" hidden="1" customWidth="1"/>
    <col min="15106" max="15106" width="64.7109375" customWidth="1"/>
    <col min="15107" max="15107" width="4.5703125" customWidth="1"/>
    <col min="15108" max="15108" width="9.7109375" customWidth="1"/>
    <col min="15109" max="15113" width="0" hidden="1" customWidth="1"/>
    <col min="15359" max="15359" width="8.28515625" customWidth="1"/>
    <col min="15360" max="15361" width="0" hidden="1" customWidth="1"/>
    <col min="15362" max="15362" width="64.7109375" customWidth="1"/>
    <col min="15363" max="15363" width="4.5703125" customWidth="1"/>
    <col min="15364" max="15364" width="9.7109375" customWidth="1"/>
    <col min="15365" max="15369" width="0" hidden="1" customWidth="1"/>
    <col min="15615" max="15615" width="8.28515625" customWidth="1"/>
    <col min="15616" max="15617" width="0" hidden="1" customWidth="1"/>
    <col min="15618" max="15618" width="64.7109375" customWidth="1"/>
    <col min="15619" max="15619" width="4.5703125" customWidth="1"/>
    <col min="15620" max="15620" width="9.7109375" customWidth="1"/>
    <col min="15621" max="15625" width="0" hidden="1" customWidth="1"/>
    <col min="15871" max="15871" width="8.28515625" customWidth="1"/>
    <col min="15872" max="15873" width="0" hidden="1" customWidth="1"/>
    <col min="15874" max="15874" width="64.7109375" customWidth="1"/>
    <col min="15875" max="15875" width="4.5703125" customWidth="1"/>
    <col min="15876" max="15876" width="9.7109375" customWidth="1"/>
    <col min="15877" max="15881" width="0" hidden="1" customWidth="1"/>
    <col min="16127" max="16127" width="8.28515625" customWidth="1"/>
    <col min="16128" max="16129" width="0" hidden="1" customWidth="1"/>
    <col min="16130" max="16130" width="64.7109375" customWidth="1"/>
    <col min="16131" max="16131" width="4.5703125" customWidth="1"/>
    <col min="16132" max="16132" width="9.7109375" customWidth="1"/>
    <col min="16133" max="16137" width="0" hidden="1" customWidth="1"/>
  </cols>
  <sheetData>
    <row r="1" spans="1:246" ht="16.899999999999999" customHeight="1" x14ac:dyDescent="0.25">
      <c r="A1" s="230" t="s">
        <v>249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246" ht="16.899999999999999" customHeight="1" x14ac:dyDescent="0.25">
      <c r="A2" s="230" t="s">
        <v>350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4" spans="1:246" ht="29.45" customHeight="1" x14ac:dyDescent="0.25">
      <c r="A4" s="161" t="s">
        <v>0</v>
      </c>
      <c r="B4" s="161" t="s">
        <v>2</v>
      </c>
      <c r="C4" s="161" t="s">
        <v>3</v>
      </c>
      <c r="D4" s="162" t="s">
        <v>4</v>
      </c>
      <c r="E4" s="162" t="s">
        <v>254</v>
      </c>
      <c r="F4" s="162" t="s">
        <v>254</v>
      </c>
      <c r="G4" s="162" t="s">
        <v>254</v>
      </c>
      <c r="H4" s="162" t="s">
        <v>254</v>
      </c>
      <c r="I4" s="162" t="s">
        <v>254</v>
      </c>
      <c r="J4" s="183" t="s">
        <v>30</v>
      </c>
      <c r="K4" s="162" t="s">
        <v>351</v>
      </c>
    </row>
    <row r="5" spans="1:246" s="143" customFormat="1" ht="12.75" x14ac:dyDescent="0.2">
      <c r="A5" s="163"/>
      <c r="B5" s="164" t="s">
        <v>255</v>
      </c>
      <c r="C5" s="165"/>
      <c r="D5" s="166"/>
      <c r="E5" s="167"/>
      <c r="F5" s="168"/>
      <c r="G5" s="168"/>
      <c r="H5" s="169"/>
      <c r="I5" s="170"/>
      <c r="J5" s="171"/>
      <c r="K5" s="171"/>
    </row>
    <row r="6" spans="1:246" s="143" customFormat="1" x14ac:dyDescent="0.2">
      <c r="A6" s="163" t="s">
        <v>256</v>
      </c>
      <c r="B6" s="172" t="s">
        <v>257</v>
      </c>
      <c r="C6" s="173" t="s">
        <v>38</v>
      </c>
      <c r="D6" s="174">
        <v>38</v>
      </c>
      <c r="E6" s="167"/>
      <c r="F6" s="168"/>
      <c r="G6" s="168"/>
      <c r="H6" s="169"/>
      <c r="I6" s="170"/>
      <c r="J6" s="184">
        <v>0</v>
      </c>
      <c r="K6" s="182">
        <f>J6*D6</f>
        <v>0</v>
      </c>
    </row>
    <row r="7" spans="1:246" s="143" customFormat="1" x14ac:dyDescent="0.2">
      <c r="A7" s="163" t="s">
        <v>258</v>
      </c>
      <c r="B7" s="172" t="s">
        <v>259</v>
      </c>
      <c r="C7" s="173" t="s">
        <v>38</v>
      </c>
      <c r="D7" s="174">
        <v>47</v>
      </c>
      <c r="E7" s="167"/>
      <c r="F7" s="168"/>
      <c r="G7" s="168"/>
      <c r="H7" s="169"/>
      <c r="I7" s="170"/>
      <c r="J7" s="184">
        <v>0</v>
      </c>
      <c r="K7" s="182">
        <f t="shared" ref="K7:K56" si="0">J7*D7</f>
        <v>0</v>
      </c>
    </row>
    <row r="8" spans="1:246" s="143" customFormat="1" x14ac:dyDescent="0.2">
      <c r="A8" s="163" t="s">
        <v>260</v>
      </c>
      <c r="B8" s="172" t="s">
        <v>261</v>
      </c>
      <c r="C8" s="173" t="s">
        <v>38</v>
      </c>
      <c r="D8" s="174">
        <v>16</v>
      </c>
      <c r="E8" s="167"/>
      <c r="F8" s="168"/>
      <c r="G8" s="168"/>
      <c r="H8" s="169"/>
      <c r="I8" s="170"/>
      <c r="J8" s="184">
        <v>0</v>
      </c>
      <c r="K8" s="182">
        <f t="shared" si="0"/>
        <v>0</v>
      </c>
    </row>
    <row r="9" spans="1:246" s="150" customFormat="1" x14ac:dyDescent="0.2">
      <c r="A9" s="163" t="s">
        <v>262</v>
      </c>
      <c r="B9" s="172" t="s">
        <v>263</v>
      </c>
      <c r="C9" s="173" t="s">
        <v>38</v>
      </c>
      <c r="D9" s="174">
        <v>14</v>
      </c>
      <c r="E9" s="163"/>
      <c r="F9" s="175"/>
      <c r="G9" s="175"/>
      <c r="H9" s="176"/>
      <c r="I9" s="176"/>
      <c r="J9" s="185">
        <v>0</v>
      </c>
      <c r="K9" s="182">
        <f t="shared" si="0"/>
        <v>0</v>
      </c>
      <c r="L9" s="160"/>
      <c r="M9" s="146"/>
      <c r="N9" s="147"/>
      <c r="O9" s="148"/>
      <c r="P9" s="142"/>
      <c r="Q9" s="142"/>
      <c r="R9" s="144"/>
      <c r="S9" s="144"/>
      <c r="T9" s="142"/>
      <c r="U9" s="142"/>
      <c r="V9" s="149"/>
      <c r="W9" s="145"/>
      <c r="X9" s="145"/>
      <c r="Y9" s="146"/>
      <c r="Z9" s="147"/>
      <c r="AA9" s="148"/>
      <c r="AB9" s="142"/>
      <c r="AC9" s="142"/>
      <c r="AD9" s="144"/>
      <c r="AE9" s="144"/>
      <c r="AF9" s="142"/>
      <c r="AG9" s="142"/>
      <c r="AH9" s="149"/>
      <c r="AI9" s="145"/>
      <c r="AJ9" s="145"/>
      <c r="AK9" s="146"/>
      <c r="AL9" s="147"/>
      <c r="AM9" s="148"/>
      <c r="AN9" s="142"/>
      <c r="AO9" s="142"/>
      <c r="AP9" s="144"/>
      <c r="AQ9" s="144"/>
      <c r="AR9" s="142"/>
      <c r="AS9" s="142"/>
      <c r="AT9" s="149"/>
      <c r="AU9" s="145"/>
      <c r="AV9" s="145"/>
      <c r="AW9" s="146"/>
      <c r="AX9" s="147"/>
      <c r="AY9" s="148"/>
      <c r="AZ9" s="142"/>
      <c r="BA9" s="142"/>
      <c r="BB9" s="144"/>
      <c r="BC9" s="144"/>
      <c r="BD9" s="142"/>
      <c r="BE9" s="142"/>
      <c r="BF9" s="149"/>
      <c r="BG9" s="145"/>
      <c r="BH9" s="145"/>
      <c r="BI9" s="146"/>
      <c r="BJ9" s="147"/>
      <c r="BK9" s="148"/>
      <c r="BL9" s="142"/>
      <c r="BM9" s="142"/>
      <c r="BN9" s="144"/>
      <c r="BO9" s="144"/>
      <c r="BP9" s="142"/>
      <c r="BQ9" s="142"/>
      <c r="BR9" s="149"/>
      <c r="BS9" s="145"/>
      <c r="BT9" s="145"/>
      <c r="BU9" s="146"/>
      <c r="BV9" s="147"/>
      <c r="BW9" s="148"/>
      <c r="BX9" s="142"/>
      <c r="BY9" s="142"/>
      <c r="BZ9" s="144"/>
      <c r="CA9" s="144"/>
      <c r="CB9" s="142"/>
      <c r="CC9" s="142"/>
      <c r="CD9" s="149"/>
      <c r="CE9" s="145"/>
      <c r="CF9" s="145"/>
      <c r="CG9" s="146"/>
      <c r="CH9" s="147"/>
      <c r="CI9" s="148"/>
      <c r="CJ9" s="142"/>
      <c r="CK9" s="142"/>
      <c r="CL9" s="144"/>
      <c r="CM9" s="144"/>
      <c r="CN9" s="142"/>
      <c r="CO9" s="142"/>
      <c r="CP9" s="149"/>
      <c r="CQ9" s="145"/>
      <c r="CR9" s="145"/>
      <c r="CS9" s="146"/>
      <c r="CT9" s="147"/>
      <c r="CU9" s="148"/>
      <c r="CV9" s="142"/>
      <c r="CW9" s="142"/>
      <c r="CX9" s="144"/>
      <c r="CY9" s="144"/>
      <c r="CZ9" s="142"/>
      <c r="DA9" s="142"/>
      <c r="DB9" s="149"/>
      <c r="DC9" s="145"/>
      <c r="DD9" s="145"/>
      <c r="DE9" s="146"/>
      <c r="DF9" s="147"/>
      <c r="DG9" s="148"/>
      <c r="DH9" s="142"/>
      <c r="DI9" s="142"/>
      <c r="DJ9" s="144"/>
      <c r="DK9" s="144"/>
      <c r="DL9" s="142"/>
      <c r="DM9" s="142"/>
      <c r="DN9" s="149"/>
      <c r="DO9" s="145"/>
      <c r="DP9" s="145"/>
      <c r="DQ9" s="146"/>
      <c r="DR9" s="147"/>
      <c r="DS9" s="148"/>
      <c r="DT9" s="142"/>
      <c r="DU9" s="142"/>
      <c r="DV9" s="144"/>
      <c r="DW9" s="144"/>
      <c r="DX9" s="142"/>
      <c r="DY9" s="142"/>
      <c r="DZ9" s="149"/>
      <c r="EA9" s="145"/>
      <c r="EB9" s="145"/>
      <c r="EC9" s="146"/>
      <c r="ED9" s="147"/>
      <c r="EE9" s="148"/>
      <c r="EF9" s="142"/>
      <c r="EG9" s="142"/>
      <c r="EH9" s="144"/>
      <c r="EI9" s="144"/>
      <c r="EJ9" s="142"/>
      <c r="EK9" s="142"/>
      <c r="EL9" s="149"/>
      <c r="EM9" s="145"/>
      <c r="EN9" s="145"/>
      <c r="EO9" s="146"/>
      <c r="EP9" s="147"/>
      <c r="EQ9" s="148"/>
      <c r="ER9" s="142"/>
      <c r="ES9" s="142"/>
      <c r="ET9" s="144"/>
      <c r="EU9" s="144"/>
      <c r="EV9" s="142"/>
      <c r="EW9" s="142"/>
      <c r="EX9" s="149"/>
      <c r="EY9" s="145"/>
      <c r="EZ9" s="145"/>
      <c r="FA9" s="146"/>
      <c r="FB9" s="147"/>
      <c r="FC9" s="148"/>
      <c r="FD9" s="142"/>
      <c r="FE9" s="142"/>
      <c r="FF9" s="144"/>
      <c r="FG9" s="144"/>
      <c r="FH9" s="142"/>
      <c r="FI9" s="142"/>
      <c r="FJ9" s="149"/>
      <c r="FK9" s="145"/>
      <c r="FL9" s="145"/>
      <c r="FM9" s="146"/>
      <c r="FN9" s="147"/>
      <c r="FO9" s="148"/>
      <c r="FP9" s="142"/>
      <c r="FQ9" s="142"/>
      <c r="FR9" s="144"/>
      <c r="FS9" s="144"/>
      <c r="FT9" s="142"/>
      <c r="FU9" s="142"/>
      <c r="FV9" s="149"/>
      <c r="FW9" s="145"/>
      <c r="FX9" s="145"/>
      <c r="FY9" s="146"/>
      <c r="FZ9" s="147"/>
      <c r="GA9" s="148"/>
      <c r="GB9" s="142"/>
      <c r="GC9" s="142"/>
      <c r="GD9" s="144"/>
      <c r="GE9" s="144"/>
      <c r="GF9" s="142"/>
      <c r="GG9" s="142"/>
      <c r="GH9" s="149"/>
      <c r="GI9" s="145"/>
      <c r="GJ9" s="145"/>
      <c r="GK9" s="146"/>
      <c r="GL9" s="147"/>
      <c r="GM9" s="148"/>
      <c r="GN9" s="142"/>
      <c r="GO9" s="142"/>
      <c r="GP9" s="144"/>
      <c r="GQ9" s="144"/>
      <c r="GR9" s="142"/>
      <c r="GS9" s="142"/>
      <c r="GT9" s="149"/>
      <c r="GU9" s="145"/>
      <c r="GV9" s="145"/>
      <c r="GW9" s="146"/>
      <c r="GX9" s="147"/>
      <c r="GY9" s="148"/>
      <c r="GZ9" s="142"/>
      <c r="HA9" s="142"/>
      <c r="HB9" s="144"/>
      <c r="HC9" s="144"/>
      <c r="HD9" s="142"/>
      <c r="HE9" s="142"/>
      <c r="HF9" s="149"/>
      <c r="HG9" s="145"/>
      <c r="HH9" s="145"/>
      <c r="HI9" s="146"/>
      <c r="HJ9" s="147"/>
      <c r="HK9" s="148"/>
      <c r="HL9" s="142"/>
      <c r="HM9" s="142"/>
      <c r="HN9" s="144"/>
      <c r="HO9" s="144"/>
      <c r="HP9" s="142"/>
      <c r="HQ9" s="142"/>
      <c r="HR9" s="149"/>
      <c r="HS9" s="145"/>
      <c r="HT9" s="145"/>
      <c r="HU9" s="146"/>
      <c r="HV9" s="147"/>
      <c r="HW9" s="148"/>
      <c r="HX9" s="142"/>
      <c r="HY9" s="142"/>
      <c r="HZ9" s="144"/>
      <c r="IA9" s="144"/>
      <c r="IB9" s="142"/>
      <c r="IC9" s="142"/>
      <c r="ID9" s="149"/>
      <c r="IE9" s="145"/>
      <c r="IF9" s="145"/>
      <c r="IG9" s="146"/>
      <c r="IH9" s="147"/>
      <c r="II9" s="148"/>
      <c r="IJ9" s="142"/>
      <c r="IK9" s="142"/>
      <c r="IL9" s="144"/>
    </row>
    <row r="10" spans="1:246" s="150" customFormat="1" x14ac:dyDescent="0.2">
      <c r="A10" s="163" t="s">
        <v>264</v>
      </c>
      <c r="B10" s="172" t="s">
        <v>265</v>
      </c>
      <c r="C10" s="173" t="s">
        <v>38</v>
      </c>
      <c r="D10" s="174">
        <v>38</v>
      </c>
      <c r="E10" s="163"/>
      <c r="F10" s="175"/>
      <c r="G10" s="175"/>
      <c r="H10" s="176"/>
      <c r="I10" s="176"/>
      <c r="J10" s="185">
        <v>0</v>
      </c>
      <c r="K10" s="182">
        <f t="shared" si="0"/>
        <v>0</v>
      </c>
      <c r="L10" s="160"/>
      <c r="M10" s="146"/>
      <c r="N10" s="147"/>
      <c r="O10" s="148"/>
      <c r="P10" s="142"/>
      <c r="Q10" s="142"/>
      <c r="R10" s="144"/>
      <c r="S10" s="144"/>
      <c r="T10" s="142"/>
      <c r="U10" s="142"/>
      <c r="V10" s="149"/>
      <c r="W10" s="145"/>
      <c r="X10" s="145"/>
      <c r="Y10" s="146"/>
      <c r="Z10" s="147"/>
      <c r="AA10" s="148"/>
      <c r="AB10" s="142"/>
      <c r="AC10" s="142"/>
      <c r="AD10" s="144"/>
      <c r="AE10" s="144"/>
      <c r="AF10" s="142"/>
      <c r="AG10" s="142"/>
      <c r="AH10" s="149"/>
      <c r="AI10" s="145"/>
      <c r="AJ10" s="145"/>
      <c r="AK10" s="146"/>
      <c r="AL10" s="147"/>
      <c r="AM10" s="148"/>
      <c r="AN10" s="142"/>
      <c r="AO10" s="142"/>
      <c r="AP10" s="144"/>
      <c r="AQ10" s="144"/>
      <c r="AR10" s="142"/>
      <c r="AS10" s="142"/>
      <c r="AT10" s="149"/>
      <c r="AU10" s="145"/>
      <c r="AV10" s="145"/>
      <c r="AW10" s="146"/>
      <c r="AX10" s="147"/>
      <c r="AY10" s="148"/>
      <c r="AZ10" s="142"/>
      <c r="BA10" s="142"/>
      <c r="BB10" s="144"/>
      <c r="BC10" s="144"/>
      <c r="BD10" s="142"/>
      <c r="BE10" s="142"/>
      <c r="BF10" s="149"/>
      <c r="BG10" s="145"/>
      <c r="BH10" s="145"/>
      <c r="BI10" s="146"/>
      <c r="BJ10" s="147"/>
      <c r="BK10" s="148"/>
      <c r="BL10" s="142"/>
      <c r="BM10" s="142"/>
      <c r="BN10" s="144"/>
      <c r="BO10" s="144"/>
      <c r="BP10" s="142"/>
      <c r="BQ10" s="142"/>
      <c r="BR10" s="149"/>
      <c r="BS10" s="145"/>
      <c r="BT10" s="145"/>
      <c r="BU10" s="146"/>
      <c r="BV10" s="147"/>
      <c r="BW10" s="148"/>
      <c r="BX10" s="142"/>
      <c r="BY10" s="142"/>
      <c r="BZ10" s="144"/>
      <c r="CA10" s="144"/>
      <c r="CB10" s="142"/>
      <c r="CC10" s="142"/>
      <c r="CD10" s="149"/>
      <c r="CE10" s="145"/>
      <c r="CF10" s="145"/>
      <c r="CG10" s="146"/>
      <c r="CH10" s="147"/>
      <c r="CI10" s="148"/>
      <c r="CJ10" s="142"/>
      <c r="CK10" s="142"/>
      <c r="CL10" s="144"/>
      <c r="CM10" s="144"/>
      <c r="CN10" s="142"/>
      <c r="CO10" s="142"/>
      <c r="CP10" s="149"/>
      <c r="CQ10" s="145"/>
      <c r="CR10" s="145"/>
      <c r="CS10" s="146"/>
      <c r="CT10" s="147"/>
      <c r="CU10" s="148"/>
      <c r="CV10" s="142"/>
      <c r="CW10" s="142"/>
      <c r="CX10" s="144"/>
      <c r="CY10" s="144"/>
      <c r="CZ10" s="142"/>
      <c r="DA10" s="142"/>
      <c r="DB10" s="149"/>
      <c r="DC10" s="145"/>
      <c r="DD10" s="145"/>
      <c r="DE10" s="146"/>
      <c r="DF10" s="147"/>
      <c r="DG10" s="148"/>
      <c r="DH10" s="142"/>
      <c r="DI10" s="142"/>
      <c r="DJ10" s="144"/>
      <c r="DK10" s="144"/>
      <c r="DL10" s="142"/>
      <c r="DM10" s="142"/>
      <c r="DN10" s="149"/>
      <c r="DO10" s="145"/>
      <c r="DP10" s="145"/>
      <c r="DQ10" s="146"/>
      <c r="DR10" s="147"/>
      <c r="DS10" s="148"/>
      <c r="DT10" s="142"/>
      <c r="DU10" s="142"/>
      <c r="DV10" s="144"/>
      <c r="DW10" s="144"/>
      <c r="DX10" s="142"/>
      <c r="DY10" s="142"/>
      <c r="DZ10" s="149"/>
      <c r="EA10" s="145"/>
      <c r="EB10" s="145"/>
      <c r="EC10" s="146"/>
      <c r="ED10" s="147"/>
      <c r="EE10" s="148"/>
      <c r="EF10" s="142"/>
      <c r="EG10" s="142"/>
      <c r="EH10" s="144"/>
      <c r="EI10" s="144"/>
      <c r="EJ10" s="142"/>
      <c r="EK10" s="142"/>
      <c r="EL10" s="149"/>
      <c r="EM10" s="145"/>
      <c r="EN10" s="145"/>
      <c r="EO10" s="146"/>
      <c r="EP10" s="147"/>
      <c r="EQ10" s="148"/>
      <c r="ER10" s="142"/>
      <c r="ES10" s="142"/>
      <c r="ET10" s="144"/>
      <c r="EU10" s="144"/>
      <c r="EV10" s="142"/>
      <c r="EW10" s="142"/>
      <c r="EX10" s="149"/>
      <c r="EY10" s="145"/>
      <c r="EZ10" s="145"/>
      <c r="FA10" s="146"/>
      <c r="FB10" s="147"/>
      <c r="FC10" s="148"/>
      <c r="FD10" s="142"/>
      <c r="FE10" s="142"/>
      <c r="FF10" s="144"/>
      <c r="FG10" s="144"/>
      <c r="FH10" s="142"/>
      <c r="FI10" s="142"/>
      <c r="FJ10" s="149"/>
      <c r="FK10" s="145"/>
      <c r="FL10" s="145"/>
      <c r="FM10" s="146"/>
      <c r="FN10" s="147"/>
      <c r="FO10" s="148"/>
      <c r="FP10" s="142"/>
      <c r="FQ10" s="142"/>
      <c r="FR10" s="144"/>
      <c r="FS10" s="144"/>
      <c r="FT10" s="142"/>
      <c r="FU10" s="142"/>
      <c r="FV10" s="149"/>
      <c r="FW10" s="145"/>
      <c r="FX10" s="145"/>
      <c r="FY10" s="146"/>
      <c r="FZ10" s="147"/>
      <c r="GA10" s="148"/>
      <c r="GB10" s="142"/>
      <c r="GC10" s="142"/>
      <c r="GD10" s="144"/>
      <c r="GE10" s="144"/>
      <c r="GF10" s="142"/>
      <c r="GG10" s="142"/>
      <c r="GH10" s="149"/>
      <c r="GI10" s="145"/>
      <c r="GJ10" s="145"/>
      <c r="GK10" s="146"/>
      <c r="GL10" s="147"/>
      <c r="GM10" s="148"/>
      <c r="GN10" s="142"/>
      <c r="GO10" s="142"/>
      <c r="GP10" s="144"/>
      <c r="GQ10" s="144"/>
      <c r="GR10" s="142"/>
      <c r="GS10" s="142"/>
      <c r="GT10" s="149"/>
      <c r="GU10" s="145"/>
      <c r="GV10" s="145"/>
      <c r="GW10" s="146"/>
      <c r="GX10" s="147"/>
      <c r="GY10" s="148"/>
      <c r="GZ10" s="142"/>
      <c r="HA10" s="142"/>
      <c r="HB10" s="144"/>
      <c r="HC10" s="144"/>
      <c r="HD10" s="142"/>
      <c r="HE10" s="142"/>
      <c r="HF10" s="149"/>
      <c r="HG10" s="145"/>
      <c r="HH10" s="145"/>
      <c r="HI10" s="146"/>
      <c r="HJ10" s="147"/>
      <c r="HK10" s="148"/>
      <c r="HL10" s="142"/>
      <c r="HM10" s="142"/>
      <c r="HN10" s="144"/>
      <c r="HO10" s="144"/>
      <c r="HP10" s="142"/>
      <c r="HQ10" s="142"/>
      <c r="HR10" s="149"/>
      <c r="HS10" s="145"/>
      <c r="HT10" s="145"/>
      <c r="HU10" s="146"/>
      <c r="HV10" s="147"/>
      <c r="HW10" s="148"/>
      <c r="HX10" s="142"/>
      <c r="HY10" s="142"/>
      <c r="HZ10" s="144"/>
      <c r="IA10" s="144"/>
      <c r="IB10" s="142"/>
      <c r="IC10" s="142"/>
      <c r="ID10" s="149"/>
      <c r="IE10" s="145"/>
      <c r="IF10" s="145"/>
      <c r="IG10" s="146"/>
      <c r="IH10" s="147"/>
      <c r="II10" s="148"/>
      <c r="IJ10" s="142"/>
      <c r="IK10" s="142"/>
      <c r="IL10" s="144"/>
    </row>
    <row r="11" spans="1:246" s="150" customFormat="1" x14ac:dyDescent="0.2">
      <c r="A11" s="163" t="s">
        <v>266</v>
      </c>
      <c r="B11" s="172" t="s">
        <v>267</v>
      </c>
      <c r="C11" s="173" t="s">
        <v>38</v>
      </c>
      <c r="D11" s="174">
        <v>9</v>
      </c>
      <c r="E11" s="163"/>
      <c r="F11" s="175"/>
      <c r="G11" s="175"/>
      <c r="H11" s="176"/>
      <c r="I11" s="176"/>
      <c r="J11" s="185">
        <v>0</v>
      </c>
      <c r="K11" s="182">
        <f t="shared" si="0"/>
        <v>0</v>
      </c>
      <c r="L11" s="160"/>
      <c r="M11" s="146"/>
      <c r="N11" s="147"/>
      <c r="O11" s="148"/>
      <c r="P11" s="142"/>
      <c r="Q11" s="142"/>
      <c r="R11" s="144"/>
      <c r="S11" s="144"/>
      <c r="T11" s="142"/>
      <c r="U11" s="142"/>
      <c r="V11" s="149"/>
      <c r="W11" s="145"/>
      <c r="X11" s="145"/>
      <c r="Y11" s="146"/>
      <c r="Z11" s="147"/>
      <c r="AA11" s="148"/>
      <c r="AB11" s="142"/>
      <c r="AC11" s="142"/>
      <c r="AD11" s="144"/>
      <c r="AE11" s="144"/>
      <c r="AF11" s="142"/>
      <c r="AG11" s="142"/>
      <c r="AH11" s="149"/>
      <c r="AI11" s="145"/>
      <c r="AJ11" s="145"/>
      <c r="AK11" s="146"/>
      <c r="AL11" s="147"/>
      <c r="AM11" s="148"/>
      <c r="AN11" s="142"/>
      <c r="AO11" s="142"/>
      <c r="AP11" s="144"/>
      <c r="AQ11" s="144"/>
      <c r="AR11" s="142"/>
      <c r="AS11" s="142"/>
      <c r="AT11" s="149"/>
      <c r="AU11" s="145"/>
      <c r="AV11" s="145"/>
      <c r="AW11" s="146"/>
      <c r="AX11" s="147"/>
      <c r="AY11" s="148"/>
      <c r="AZ11" s="142"/>
      <c r="BA11" s="142"/>
      <c r="BB11" s="144"/>
      <c r="BC11" s="144"/>
      <c r="BD11" s="142"/>
      <c r="BE11" s="142"/>
      <c r="BF11" s="149"/>
      <c r="BG11" s="145"/>
      <c r="BH11" s="145"/>
      <c r="BI11" s="146"/>
      <c r="BJ11" s="147"/>
      <c r="BK11" s="148"/>
      <c r="BL11" s="142"/>
      <c r="BM11" s="142"/>
      <c r="BN11" s="144"/>
      <c r="BO11" s="144"/>
      <c r="BP11" s="142"/>
      <c r="BQ11" s="142"/>
      <c r="BR11" s="149"/>
      <c r="BS11" s="145"/>
      <c r="BT11" s="145"/>
      <c r="BU11" s="146"/>
      <c r="BV11" s="147"/>
      <c r="BW11" s="148"/>
      <c r="BX11" s="142"/>
      <c r="BY11" s="142"/>
      <c r="BZ11" s="144"/>
      <c r="CA11" s="144"/>
      <c r="CB11" s="142"/>
      <c r="CC11" s="142"/>
      <c r="CD11" s="149"/>
      <c r="CE11" s="145"/>
      <c r="CF11" s="145"/>
      <c r="CG11" s="146"/>
      <c r="CH11" s="147"/>
      <c r="CI11" s="148"/>
      <c r="CJ11" s="142"/>
      <c r="CK11" s="142"/>
      <c r="CL11" s="144"/>
      <c r="CM11" s="144"/>
      <c r="CN11" s="142"/>
      <c r="CO11" s="142"/>
      <c r="CP11" s="149"/>
      <c r="CQ11" s="145"/>
      <c r="CR11" s="145"/>
      <c r="CS11" s="146"/>
      <c r="CT11" s="147"/>
      <c r="CU11" s="148"/>
      <c r="CV11" s="142"/>
      <c r="CW11" s="142"/>
      <c r="CX11" s="144"/>
      <c r="CY11" s="144"/>
      <c r="CZ11" s="142"/>
      <c r="DA11" s="142"/>
      <c r="DB11" s="149"/>
      <c r="DC11" s="145"/>
      <c r="DD11" s="145"/>
      <c r="DE11" s="146"/>
      <c r="DF11" s="147"/>
      <c r="DG11" s="148"/>
      <c r="DH11" s="142"/>
      <c r="DI11" s="142"/>
      <c r="DJ11" s="144"/>
      <c r="DK11" s="144"/>
      <c r="DL11" s="142"/>
      <c r="DM11" s="142"/>
      <c r="DN11" s="149"/>
      <c r="DO11" s="145"/>
      <c r="DP11" s="145"/>
      <c r="DQ11" s="146"/>
      <c r="DR11" s="147"/>
      <c r="DS11" s="148"/>
      <c r="DT11" s="142"/>
      <c r="DU11" s="142"/>
      <c r="DV11" s="144"/>
      <c r="DW11" s="144"/>
      <c r="DX11" s="142"/>
      <c r="DY11" s="142"/>
      <c r="DZ11" s="149"/>
      <c r="EA11" s="145"/>
      <c r="EB11" s="145"/>
      <c r="EC11" s="146"/>
      <c r="ED11" s="147"/>
      <c r="EE11" s="148"/>
      <c r="EF11" s="142"/>
      <c r="EG11" s="142"/>
      <c r="EH11" s="144"/>
      <c r="EI11" s="144"/>
      <c r="EJ11" s="142"/>
      <c r="EK11" s="142"/>
      <c r="EL11" s="149"/>
      <c r="EM11" s="145"/>
      <c r="EN11" s="145"/>
      <c r="EO11" s="146"/>
      <c r="EP11" s="147"/>
      <c r="EQ11" s="148"/>
      <c r="ER11" s="142"/>
      <c r="ES11" s="142"/>
      <c r="ET11" s="144"/>
      <c r="EU11" s="144"/>
      <c r="EV11" s="142"/>
      <c r="EW11" s="142"/>
      <c r="EX11" s="149"/>
      <c r="EY11" s="145"/>
      <c r="EZ11" s="145"/>
      <c r="FA11" s="146"/>
      <c r="FB11" s="147"/>
      <c r="FC11" s="148"/>
      <c r="FD11" s="142"/>
      <c r="FE11" s="142"/>
      <c r="FF11" s="144"/>
      <c r="FG11" s="144"/>
      <c r="FH11" s="142"/>
      <c r="FI11" s="142"/>
      <c r="FJ11" s="149"/>
      <c r="FK11" s="145"/>
      <c r="FL11" s="145"/>
      <c r="FM11" s="146"/>
      <c r="FN11" s="147"/>
      <c r="FO11" s="148"/>
      <c r="FP11" s="142"/>
      <c r="FQ11" s="142"/>
      <c r="FR11" s="144"/>
      <c r="FS11" s="144"/>
      <c r="FT11" s="142"/>
      <c r="FU11" s="142"/>
      <c r="FV11" s="149"/>
      <c r="FW11" s="145"/>
      <c r="FX11" s="145"/>
      <c r="FY11" s="146"/>
      <c r="FZ11" s="147"/>
      <c r="GA11" s="148"/>
      <c r="GB11" s="142"/>
      <c r="GC11" s="142"/>
      <c r="GD11" s="144"/>
      <c r="GE11" s="144"/>
      <c r="GF11" s="142"/>
      <c r="GG11" s="142"/>
      <c r="GH11" s="149"/>
      <c r="GI11" s="145"/>
      <c r="GJ11" s="145"/>
      <c r="GK11" s="146"/>
      <c r="GL11" s="147"/>
      <c r="GM11" s="148"/>
      <c r="GN11" s="142"/>
      <c r="GO11" s="142"/>
      <c r="GP11" s="144"/>
      <c r="GQ11" s="144"/>
      <c r="GR11" s="142"/>
      <c r="GS11" s="142"/>
      <c r="GT11" s="149"/>
      <c r="GU11" s="145"/>
      <c r="GV11" s="145"/>
      <c r="GW11" s="146"/>
      <c r="GX11" s="147"/>
      <c r="GY11" s="148"/>
      <c r="GZ11" s="142"/>
      <c r="HA11" s="142"/>
      <c r="HB11" s="144"/>
      <c r="HC11" s="144"/>
      <c r="HD11" s="142"/>
      <c r="HE11" s="142"/>
      <c r="HF11" s="149"/>
      <c r="HG11" s="145"/>
      <c r="HH11" s="145"/>
      <c r="HI11" s="146"/>
      <c r="HJ11" s="147"/>
      <c r="HK11" s="148"/>
      <c r="HL11" s="142"/>
      <c r="HM11" s="142"/>
      <c r="HN11" s="144"/>
      <c r="HO11" s="144"/>
      <c r="HP11" s="142"/>
      <c r="HQ11" s="142"/>
      <c r="HR11" s="149"/>
      <c r="HS11" s="145"/>
      <c r="HT11" s="145"/>
      <c r="HU11" s="146"/>
      <c r="HV11" s="147"/>
      <c r="HW11" s="148"/>
      <c r="HX11" s="142"/>
      <c r="HY11" s="142"/>
      <c r="HZ11" s="144"/>
      <c r="IA11" s="144"/>
      <c r="IB11" s="142"/>
      <c r="IC11" s="142"/>
      <c r="ID11" s="149"/>
      <c r="IE11" s="145"/>
      <c r="IF11" s="145"/>
      <c r="IG11" s="146"/>
      <c r="IH11" s="147"/>
      <c r="II11" s="148"/>
      <c r="IJ11" s="142"/>
      <c r="IK11" s="142"/>
      <c r="IL11" s="144"/>
    </row>
    <row r="12" spans="1:246" s="150" customFormat="1" x14ac:dyDescent="0.2">
      <c r="A12" s="163" t="s">
        <v>268</v>
      </c>
      <c r="B12" s="172" t="s">
        <v>269</v>
      </c>
      <c r="C12" s="173" t="s">
        <v>38</v>
      </c>
      <c r="D12" s="174">
        <v>32</v>
      </c>
      <c r="E12" s="163"/>
      <c r="F12" s="175"/>
      <c r="G12" s="175"/>
      <c r="H12" s="176"/>
      <c r="I12" s="176"/>
      <c r="J12" s="185">
        <v>0</v>
      </c>
      <c r="K12" s="182">
        <f t="shared" si="0"/>
        <v>0</v>
      </c>
      <c r="L12" s="160"/>
      <c r="M12" s="146"/>
      <c r="N12" s="147"/>
      <c r="O12" s="148"/>
      <c r="P12" s="142"/>
      <c r="Q12" s="142"/>
      <c r="R12" s="144"/>
      <c r="S12" s="144"/>
      <c r="T12" s="142"/>
      <c r="U12" s="142"/>
      <c r="V12" s="149"/>
      <c r="W12" s="145"/>
      <c r="X12" s="145"/>
      <c r="Y12" s="146"/>
      <c r="Z12" s="147"/>
      <c r="AA12" s="148"/>
      <c r="AB12" s="142"/>
      <c r="AC12" s="142"/>
      <c r="AD12" s="144"/>
      <c r="AE12" s="144"/>
      <c r="AF12" s="142"/>
      <c r="AG12" s="142"/>
      <c r="AH12" s="149"/>
      <c r="AI12" s="145"/>
      <c r="AJ12" s="145"/>
      <c r="AK12" s="146"/>
      <c r="AL12" s="147"/>
      <c r="AM12" s="148"/>
      <c r="AN12" s="142"/>
      <c r="AO12" s="142"/>
      <c r="AP12" s="144"/>
      <c r="AQ12" s="144"/>
      <c r="AR12" s="142"/>
      <c r="AS12" s="142"/>
      <c r="AT12" s="149"/>
      <c r="AU12" s="145"/>
      <c r="AV12" s="145"/>
      <c r="AW12" s="146"/>
      <c r="AX12" s="147"/>
      <c r="AY12" s="148"/>
      <c r="AZ12" s="142"/>
      <c r="BA12" s="142"/>
      <c r="BB12" s="144"/>
      <c r="BC12" s="144"/>
      <c r="BD12" s="142"/>
      <c r="BE12" s="142"/>
      <c r="BF12" s="149"/>
      <c r="BG12" s="145"/>
      <c r="BH12" s="145"/>
      <c r="BI12" s="146"/>
      <c r="BJ12" s="147"/>
      <c r="BK12" s="148"/>
      <c r="BL12" s="142"/>
      <c r="BM12" s="142"/>
      <c r="BN12" s="144"/>
      <c r="BO12" s="144"/>
      <c r="BP12" s="142"/>
      <c r="BQ12" s="142"/>
      <c r="BR12" s="149"/>
      <c r="BS12" s="145"/>
      <c r="BT12" s="145"/>
      <c r="BU12" s="146"/>
      <c r="BV12" s="147"/>
      <c r="BW12" s="148"/>
      <c r="BX12" s="142"/>
      <c r="BY12" s="142"/>
      <c r="BZ12" s="144"/>
      <c r="CA12" s="144"/>
      <c r="CB12" s="142"/>
      <c r="CC12" s="142"/>
      <c r="CD12" s="149"/>
      <c r="CE12" s="145"/>
      <c r="CF12" s="145"/>
      <c r="CG12" s="146"/>
      <c r="CH12" s="147"/>
      <c r="CI12" s="148"/>
      <c r="CJ12" s="142"/>
      <c r="CK12" s="142"/>
      <c r="CL12" s="144"/>
      <c r="CM12" s="144"/>
      <c r="CN12" s="142"/>
      <c r="CO12" s="142"/>
      <c r="CP12" s="149"/>
      <c r="CQ12" s="145"/>
      <c r="CR12" s="145"/>
      <c r="CS12" s="146"/>
      <c r="CT12" s="147"/>
      <c r="CU12" s="148"/>
      <c r="CV12" s="142"/>
      <c r="CW12" s="142"/>
      <c r="CX12" s="144"/>
      <c r="CY12" s="144"/>
      <c r="CZ12" s="142"/>
      <c r="DA12" s="142"/>
      <c r="DB12" s="149"/>
      <c r="DC12" s="145"/>
      <c r="DD12" s="145"/>
      <c r="DE12" s="146"/>
      <c r="DF12" s="147"/>
      <c r="DG12" s="148"/>
      <c r="DH12" s="142"/>
      <c r="DI12" s="142"/>
      <c r="DJ12" s="144"/>
      <c r="DK12" s="144"/>
      <c r="DL12" s="142"/>
      <c r="DM12" s="142"/>
      <c r="DN12" s="149"/>
      <c r="DO12" s="145"/>
      <c r="DP12" s="145"/>
      <c r="DQ12" s="146"/>
      <c r="DR12" s="147"/>
      <c r="DS12" s="148"/>
      <c r="DT12" s="142"/>
      <c r="DU12" s="142"/>
      <c r="DV12" s="144"/>
      <c r="DW12" s="144"/>
      <c r="DX12" s="142"/>
      <c r="DY12" s="142"/>
      <c r="DZ12" s="149"/>
      <c r="EA12" s="145"/>
      <c r="EB12" s="145"/>
      <c r="EC12" s="146"/>
      <c r="ED12" s="147"/>
      <c r="EE12" s="148"/>
      <c r="EF12" s="142"/>
      <c r="EG12" s="142"/>
      <c r="EH12" s="144"/>
      <c r="EI12" s="144"/>
      <c r="EJ12" s="142"/>
      <c r="EK12" s="142"/>
      <c r="EL12" s="149"/>
      <c r="EM12" s="145"/>
      <c r="EN12" s="145"/>
      <c r="EO12" s="146"/>
      <c r="EP12" s="147"/>
      <c r="EQ12" s="148"/>
      <c r="ER12" s="142"/>
      <c r="ES12" s="142"/>
      <c r="ET12" s="144"/>
      <c r="EU12" s="144"/>
      <c r="EV12" s="142"/>
      <c r="EW12" s="142"/>
      <c r="EX12" s="149"/>
      <c r="EY12" s="145"/>
      <c r="EZ12" s="145"/>
      <c r="FA12" s="146"/>
      <c r="FB12" s="147"/>
      <c r="FC12" s="148"/>
      <c r="FD12" s="142"/>
      <c r="FE12" s="142"/>
      <c r="FF12" s="144"/>
      <c r="FG12" s="144"/>
      <c r="FH12" s="142"/>
      <c r="FI12" s="142"/>
      <c r="FJ12" s="149"/>
      <c r="FK12" s="145"/>
      <c r="FL12" s="145"/>
      <c r="FM12" s="146"/>
      <c r="FN12" s="147"/>
      <c r="FO12" s="148"/>
      <c r="FP12" s="142"/>
      <c r="FQ12" s="142"/>
      <c r="FR12" s="144"/>
      <c r="FS12" s="144"/>
      <c r="FT12" s="142"/>
      <c r="FU12" s="142"/>
      <c r="FV12" s="149"/>
      <c r="FW12" s="145"/>
      <c r="FX12" s="145"/>
      <c r="FY12" s="146"/>
      <c r="FZ12" s="147"/>
      <c r="GA12" s="148"/>
      <c r="GB12" s="142"/>
      <c r="GC12" s="142"/>
      <c r="GD12" s="144"/>
      <c r="GE12" s="144"/>
      <c r="GF12" s="142"/>
      <c r="GG12" s="142"/>
      <c r="GH12" s="149"/>
      <c r="GI12" s="145"/>
      <c r="GJ12" s="145"/>
      <c r="GK12" s="146"/>
      <c r="GL12" s="147"/>
      <c r="GM12" s="148"/>
      <c r="GN12" s="142"/>
      <c r="GO12" s="142"/>
      <c r="GP12" s="144"/>
      <c r="GQ12" s="144"/>
      <c r="GR12" s="142"/>
      <c r="GS12" s="142"/>
      <c r="GT12" s="149"/>
      <c r="GU12" s="145"/>
      <c r="GV12" s="145"/>
      <c r="GW12" s="146"/>
      <c r="GX12" s="147"/>
      <c r="GY12" s="148"/>
      <c r="GZ12" s="142"/>
      <c r="HA12" s="142"/>
      <c r="HB12" s="144"/>
      <c r="HC12" s="144"/>
      <c r="HD12" s="142"/>
      <c r="HE12" s="142"/>
      <c r="HF12" s="149"/>
      <c r="HG12" s="145"/>
      <c r="HH12" s="145"/>
      <c r="HI12" s="146"/>
      <c r="HJ12" s="147"/>
      <c r="HK12" s="148"/>
      <c r="HL12" s="142"/>
      <c r="HM12" s="142"/>
      <c r="HN12" s="144"/>
      <c r="HO12" s="144"/>
      <c r="HP12" s="142"/>
      <c r="HQ12" s="142"/>
      <c r="HR12" s="149"/>
      <c r="HS12" s="145"/>
      <c r="HT12" s="145"/>
      <c r="HU12" s="146"/>
      <c r="HV12" s="147"/>
      <c r="HW12" s="148"/>
      <c r="HX12" s="142"/>
      <c r="HY12" s="142"/>
      <c r="HZ12" s="144"/>
      <c r="IA12" s="144"/>
      <c r="IB12" s="142"/>
      <c r="IC12" s="142"/>
      <c r="ID12" s="149"/>
      <c r="IE12" s="145"/>
      <c r="IF12" s="145"/>
      <c r="IG12" s="146"/>
      <c r="IH12" s="147"/>
      <c r="II12" s="148"/>
      <c r="IJ12" s="142"/>
      <c r="IK12" s="142"/>
      <c r="IL12" s="144"/>
    </row>
    <row r="13" spans="1:246" s="150" customFormat="1" x14ac:dyDescent="0.2">
      <c r="A13" s="163" t="s">
        <v>270</v>
      </c>
      <c r="B13" s="172" t="s">
        <v>271</v>
      </c>
      <c r="C13" s="173" t="s">
        <v>38</v>
      </c>
      <c r="D13" s="174">
        <v>47</v>
      </c>
      <c r="E13" s="163"/>
      <c r="F13" s="175"/>
      <c r="G13" s="175"/>
      <c r="H13" s="176"/>
      <c r="I13" s="176"/>
      <c r="J13" s="185">
        <v>0</v>
      </c>
      <c r="K13" s="182">
        <f t="shared" si="0"/>
        <v>0</v>
      </c>
      <c r="L13" s="160"/>
      <c r="M13" s="146"/>
      <c r="N13" s="147"/>
      <c r="O13" s="148"/>
      <c r="P13" s="142"/>
      <c r="Q13" s="142"/>
      <c r="R13" s="144"/>
      <c r="S13" s="144"/>
      <c r="T13" s="142"/>
      <c r="U13" s="142"/>
      <c r="V13" s="149"/>
      <c r="W13" s="145"/>
      <c r="X13" s="145"/>
      <c r="Y13" s="146"/>
      <c r="Z13" s="147"/>
      <c r="AA13" s="148"/>
      <c r="AB13" s="142"/>
      <c r="AC13" s="142"/>
      <c r="AD13" s="144"/>
      <c r="AE13" s="144"/>
      <c r="AF13" s="142"/>
      <c r="AG13" s="142"/>
      <c r="AH13" s="149"/>
      <c r="AI13" s="145"/>
      <c r="AJ13" s="145"/>
      <c r="AK13" s="146"/>
      <c r="AL13" s="147"/>
      <c r="AM13" s="148"/>
      <c r="AN13" s="142"/>
      <c r="AO13" s="142"/>
      <c r="AP13" s="144"/>
      <c r="AQ13" s="144"/>
      <c r="AR13" s="142"/>
      <c r="AS13" s="142"/>
      <c r="AT13" s="149"/>
      <c r="AU13" s="145"/>
      <c r="AV13" s="145"/>
      <c r="AW13" s="146"/>
      <c r="AX13" s="147"/>
      <c r="AY13" s="148"/>
      <c r="AZ13" s="142"/>
      <c r="BA13" s="142"/>
      <c r="BB13" s="144"/>
      <c r="BC13" s="144"/>
      <c r="BD13" s="142"/>
      <c r="BE13" s="142"/>
      <c r="BF13" s="149"/>
      <c r="BG13" s="145"/>
      <c r="BH13" s="145"/>
      <c r="BI13" s="146"/>
      <c r="BJ13" s="147"/>
      <c r="BK13" s="148"/>
      <c r="BL13" s="142"/>
      <c r="BM13" s="142"/>
      <c r="BN13" s="144"/>
      <c r="BO13" s="144"/>
      <c r="BP13" s="142"/>
      <c r="BQ13" s="142"/>
      <c r="BR13" s="149"/>
      <c r="BS13" s="145"/>
      <c r="BT13" s="145"/>
      <c r="BU13" s="146"/>
      <c r="BV13" s="147"/>
      <c r="BW13" s="148"/>
      <c r="BX13" s="142"/>
      <c r="BY13" s="142"/>
      <c r="BZ13" s="144"/>
      <c r="CA13" s="144"/>
      <c r="CB13" s="142"/>
      <c r="CC13" s="142"/>
      <c r="CD13" s="149"/>
      <c r="CE13" s="145"/>
      <c r="CF13" s="145"/>
      <c r="CG13" s="146"/>
      <c r="CH13" s="147"/>
      <c r="CI13" s="148"/>
      <c r="CJ13" s="142"/>
      <c r="CK13" s="142"/>
      <c r="CL13" s="144"/>
      <c r="CM13" s="144"/>
      <c r="CN13" s="142"/>
      <c r="CO13" s="142"/>
      <c r="CP13" s="149"/>
      <c r="CQ13" s="145"/>
      <c r="CR13" s="145"/>
      <c r="CS13" s="146"/>
      <c r="CT13" s="147"/>
      <c r="CU13" s="148"/>
      <c r="CV13" s="142"/>
      <c r="CW13" s="142"/>
      <c r="CX13" s="144"/>
      <c r="CY13" s="144"/>
      <c r="CZ13" s="142"/>
      <c r="DA13" s="142"/>
      <c r="DB13" s="149"/>
      <c r="DC13" s="145"/>
      <c r="DD13" s="145"/>
      <c r="DE13" s="146"/>
      <c r="DF13" s="147"/>
      <c r="DG13" s="148"/>
      <c r="DH13" s="142"/>
      <c r="DI13" s="142"/>
      <c r="DJ13" s="144"/>
      <c r="DK13" s="144"/>
      <c r="DL13" s="142"/>
      <c r="DM13" s="142"/>
      <c r="DN13" s="149"/>
      <c r="DO13" s="145"/>
      <c r="DP13" s="145"/>
      <c r="DQ13" s="146"/>
      <c r="DR13" s="147"/>
      <c r="DS13" s="148"/>
      <c r="DT13" s="142"/>
      <c r="DU13" s="142"/>
      <c r="DV13" s="144"/>
      <c r="DW13" s="144"/>
      <c r="DX13" s="142"/>
      <c r="DY13" s="142"/>
      <c r="DZ13" s="149"/>
      <c r="EA13" s="145"/>
      <c r="EB13" s="145"/>
      <c r="EC13" s="146"/>
      <c r="ED13" s="147"/>
      <c r="EE13" s="148"/>
      <c r="EF13" s="142"/>
      <c r="EG13" s="142"/>
      <c r="EH13" s="144"/>
      <c r="EI13" s="144"/>
      <c r="EJ13" s="142"/>
      <c r="EK13" s="142"/>
      <c r="EL13" s="149"/>
      <c r="EM13" s="145"/>
      <c r="EN13" s="145"/>
      <c r="EO13" s="146"/>
      <c r="EP13" s="147"/>
      <c r="EQ13" s="148"/>
      <c r="ER13" s="142"/>
      <c r="ES13" s="142"/>
      <c r="ET13" s="144"/>
      <c r="EU13" s="144"/>
      <c r="EV13" s="142"/>
      <c r="EW13" s="142"/>
      <c r="EX13" s="149"/>
      <c r="EY13" s="145"/>
      <c r="EZ13" s="145"/>
      <c r="FA13" s="146"/>
      <c r="FB13" s="147"/>
      <c r="FC13" s="148"/>
      <c r="FD13" s="142"/>
      <c r="FE13" s="142"/>
      <c r="FF13" s="144"/>
      <c r="FG13" s="144"/>
      <c r="FH13" s="142"/>
      <c r="FI13" s="142"/>
      <c r="FJ13" s="149"/>
      <c r="FK13" s="145"/>
      <c r="FL13" s="145"/>
      <c r="FM13" s="146"/>
      <c r="FN13" s="147"/>
      <c r="FO13" s="148"/>
      <c r="FP13" s="142"/>
      <c r="FQ13" s="142"/>
      <c r="FR13" s="144"/>
      <c r="FS13" s="144"/>
      <c r="FT13" s="142"/>
      <c r="FU13" s="142"/>
      <c r="FV13" s="149"/>
      <c r="FW13" s="145"/>
      <c r="FX13" s="145"/>
      <c r="FY13" s="146"/>
      <c r="FZ13" s="147"/>
      <c r="GA13" s="148"/>
      <c r="GB13" s="142"/>
      <c r="GC13" s="142"/>
      <c r="GD13" s="144"/>
      <c r="GE13" s="144"/>
      <c r="GF13" s="142"/>
      <c r="GG13" s="142"/>
      <c r="GH13" s="149"/>
      <c r="GI13" s="145"/>
      <c r="GJ13" s="145"/>
      <c r="GK13" s="146"/>
      <c r="GL13" s="147"/>
      <c r="GM13" s="148"/>
      <c r="GN13" s="142"/>
      <c r="GO13" s="142"/>
      <c r="GP13" s="144"/>
      <c r="GQ13" s="144"/>
      <c r="GR13" s="142"/>
      <c r="GS13" s="142"/>
      <c r="GT13" s="149"/>
      <c r="GU13" s="145"/>
      <c r="GV13" s="145"/>
      <c r="GW13" s="146"/>
      <c r="GX13" s="147"/>
      <c r="GY13" s="148"/>
      <c r="GZ13" s="142"/>
      <c r="HA13" s="142"/>
      <c r="HB13" s="144"/>
      <c r="HC13" s="144"/>
      <c r="HD13" s="142"/>
      <c r="HE13" s="142"/>
      <c r="HF13" s="149"/>
      <c r="HG13" s="145"/>
      <c r="HH13" s="145"/>
      <c r="HI13" s="146"/>
      <c r="HJ13" s="147"/>
      <c r="HK13" s="148"/>
      <c r="HL13" s="142"/>
      <c r="HM13" s="142"/>
      <c r="HN13" s="144"/>
      <c r="HO13" s="144"/>
      <c r="HP13" s="142"/>
      <c r="HQ13" s="142"/>
      <c r="HR13" s="149"/>
      <c r="HS13" s="145"/>
      <c r="HT13" s="145"/>
      <c r="HU13" s="146"/>
      <c r="HV13" s="147"/>
      <c r="HW13" s="148"/>
      <c r="HX13" s="142"/>
      <c r="HY13" s="142"/>
      <c r="HZ13" s="144"/>
      <c r="IA13" s="144"/>
      <c r="IB13" s="142"/>
      <c r="IC13" s="142"/>
      <c r="ID13" s="149"/>
      <c r="IE13" s="145"/>
      <c r="IF13" s="145"/>
      <c r="IG13" s="146"/>
      <c r="IH13" s="147"/>
      <c r="II13" s="148"/>
      <c r="IJ13" s="142"/>
      <c r="IK13" s="142"/>
      <c r="IL13" s="144"/>
    </row>
    <row r="14" spans="1:246" s="150" customFormat="1" x14ac:dyDescent="0.2">
      <c r="A14" s="163" t="s">
        <v>272</v>
      </c>
      <c r="B14" s="172" t="s">
        <v>273</v>
      </c>
      <c r="C14" s="173" t="s">
        <v>38</v>
      </c>
      <c r="D14" s="174">
        <v>79</v>
      </c>
      <c r="E14" s="163"/>
      <c r="F14" s="175"/>
      <c r="G14" s="175"/>
      <c r="H14" s="176"/>
      <c r="I14" s="176"/>
      <c r="J14" s="185">
        <v>0</v>
      </c>
      <c r="K14" s="182">
        <f t="shared" si="0"/>
        <v>0</v>
      </c>
      <c r="L14" s="160"/>
      <c r="M14" s="146"/>
      <c r="N14" s="147"/>
      <c r="O14" s="148"/>
      <c r="P14" s="142"/>
      <c r="Q14" s="142"/>
      <c r="R14" s="144"/>
      <c r="S14" s="144"/>
      <c r="T14" s="142"/>
      <c r="U14" s="142"/>
      <c r="V14" s="149"/>
      <c r="W14" s="145"/>
      <c r="X14" s="145"/>
      <c r="Y14" s="146"/>
      <c r="Z14" s="147"/>
      <c r="AA14" s="148"/>
      <c r="AB14" s="142"/>
      <c r="AC14" s="142"/>
      <c r="AD14" s="144"/>
      <c r="AE14" s="144"/>
      <c r="AF14" s="142"/>
      <c r="AG14" s="142"/>
      <c r="AH14" s="149"/>
      <c r="AI14" s="145"/>
      <c r="AJ14" s="145"/>
      <c r="AK14" s="146"/>
      <c r="AL14" s="147"/>
      <c r="AM14" s="148"/>
      <c r="AN14" s="142"/>
      <c r="AO14" s="142"/>
      <c r="AP14" s="144"/>
      <c r="AQ14" s="144"/>
      <c r="AR14" s="142"/>
      <c r="AS14" s="142"/>
      <c r="AT14" s="149"/>
      <c r="AU14" s="145"/>
      <c r="AV14" s="145"/>
      <c r="AW14" s="146"/>
      <c r="AX14" s="147"/>
      <c r="AY14" s="148"/>
      <c r="AZ14" s="142"/>
      <c r="BA14" s="142"/>
      <c r="BB14" s="144"/>
      <c r="BC14" s="144"/>
      <c r="BD14" s="142"/>
      <c r="BE14" s="142"/>
      <c r="BF14" s="149"/>
      <c r="BG14" s="145"/>
      <c r="BH14" s="145"/>
      <c r="BI14" s="146"/>
      <c r="BJ14" s="147"/>
      <c r="BK14" s="148"/>
      <c r="BL14" s="142"/>
      <c r="BM14" s="142"/>
      <c r="BN14" s="144"/>
      <c r="BO14" s="144"/>
      <c r="BP14" s="142"/>
      <c r="BQ14" s="142"/>
      <c r="BR14" s="149"/>
      <c r="BS14" s="145"/>
      <c r="BT14" s="145"/>
      <c r="BU14" s="146"/>
      <c r="BV14" s="147"/>
      <c r="BW14" s="148"/>
      <c r="BX14" s="142"/>
      <c r="BY14" s="142"/>
      <c r="BZ14" s="144"/>
      <c r="CA14" s="144"/>
      <c r="CB14" s="142"/>
      <c r="CC14" s="142"/>
      <c r="CD14" s="149"/>
      <c r="CE14" s="145"/>
      <c r="CF14" s="145"/>
      <c r="CG14" s="146"/>
      <c r="CH14" s="147"/>
      <c r="CI14" s="148"/>
      <c r="CJ14" s="142"/>
      <c r="CK14" s="142"/>
      <c r="CL14" s="144"/>
      <c r="CM14" s="144"/>
      <c r="CN14" s="142"/>
      <c r="CO14" s="142"/>
      <c r="CP14" s="149"/>
      <c r="CQ14" s="145"/>
      <c r="CR14" s="145"/>
      <c r="CS14" s="146"/>
      <c r="CT14" s="147"/>
      <c r="CU14" s="148"/>
      <c r="CV14" s="142"/>
      <c r="CW14" s="142"/>
      <c r="CX14" s="144"/>
      <c r="CY14" s="144"/>
      <c r="CZ14" s="142"/>
      <c r="DA14" s="142"/>
      <c r="DB14" s="149"/>
      <c r="DC14" s="145"/>
      <c r="DD14" s="145"/>
      <c r="DE14" s="146"/>
      <c r="DF14" s="147"/>
      <c r="DG14" s="148"/>
      <c r="DH14" s="142"/>
      <c r="DI14" s="142"/>
      <c r="DJ14" s="144"/>
      <c r="DK14" s="144"/>
      <c r="DL14" s="142"/>
      <c r="DM14" s="142"/>
      <c r="DN14" s="149"/>
      <c r="DO14" s="145"/>
      <c r="DP14" s="145"/>
      <c r="DQ14" s="146"/>
      <c r="DR14" s="147"/>
      <c r="DS14" s="148"/>
      <c r="DT14" s="142"/>
      <c r="DU14" s="142"/>
      <c r="DV14" s="144"/>
      <c r="DW14" s="144"/>
      <c r="DX14" s="142"/>
      <c r="DY14" s="142"/>
      <c r="DZ14" s="149"/>
      <c r="EA14" s="145"/>
      <c r="EB14" s="145"/>
      <c r="EC14" s="146"/>
      <c r="ED14" s="147"/>
      <c r="EE14" s="148"/>
      <c r="EF14" s="142"/>
      <c r="EG14" s="142"/>
      <c r="EH14" s="144"/>
      <c r="EI14" s="144"/>
      <c r="EJ14" s="142"/>
      <c r="EK14" s="142"/>
      <c r="EL14" s="149"/>
      <c r="EM14" s="145"/>
      <c r="EN14" s="145"/>
      <c r="EO14" s="146"/>
      <c r="EP14" s="147"/>
      <c r="EQ14" s="148"/>
      <c r="ER14" s="142"/>
      <c r="ES14" s="142"/>
      <c r="ET14" s="144"/>
      <c r="EU14" s="144"/>
      <c r="EV14" s="142"/>
      <c r="EW14" s="142"/>
      <c r="EX14" s="149"/>
      <c r="EY14" s="145"/>
      <c r="EZ14" s="145"/>
      <c r="FA14" s="146"/>
      <c r="FB14" s="147"/>
      <c r="FC14" s="148"/>
      <c r="FD14" s="142"/>
      <c r="FE14" s="142"/>
      <c r="FF14" s="144"/>
      <c r="FG14" s="144"/>
      <c r="FH14" s="142"/>
      <c r="FI14" s="142"/>
      <c r="FJ14" s="149"/>
      <c r="FK14" s="145"/>
      <c r="FL14" s="145"/>
      <c r="FM14" s="146"/>
      <c r="FN14" s="147"/>
      <c r="FO14" s="148"/>
      <c r="FP14" s="142"/>
      <c r="FQ14" s="142"/>
      <c r="FR14" s="144"/>
      <c r="FS14" s="144"/>
      <c r="FT14" s="142"/>
      <c r="FU14" s="142"/>
      <c r="FV14" s="149"/>
      <c r="FW14" s="145"/>
      <c r="FX14" s="145"/>
      <c r="FY14" s="146"/>
      <c r="FZ14" s="147"/>
      <c r="GA14" s="148"/>
      <c r="GB14" s="142"/>
      <c r="GC14" s="142"/>
      <c r="GD14" s="144"/>
      <c r="GE14" s="144"/>
      <c r="GF14" s="142"/>
      <c r="GG14" s="142"/>
      <c r="GH14" s="149"/>
      <c r="GI14" s="145"/>
      <c r="GJ14" s="145"/>
      <c r="GK14" s="146"/>
      <c r="GL14" s="147"/>
      <c r="GM14" s="148"/>
      <c r="GN14" s="142"/>
      <c r="GO14" s="142"/>
      <c r="GP14" s="144"/>
      <c r="GQ14" s="144"/>
      <c r="GR14" s="142"/>
      <c r="GS14" s="142"/>
      <c r="GT14" s="149"/>
      <c r="GU14" s="145"/>
      <c r="GV14" s="145"/>
      <c r="GW14" s="146"/>
      <c r="GX14" s="147"/>
      <c r="GY14" s="148"/>
      <c r="GZ14" s="142"/>
      <c r="HA14" s="142"/>
      <c r="HB14" s="144"/>
      <c r="HC14" s="144"/>
      <c r="HD14" s="142"/>
      <c r="HE14" s="142"/>
      <c r="HF14" s="149"/>
      <c r="HG14" s="145"/>
      <c r="HH14" s="145"/>
      <c r="HI14" s="146"/>
      <c r="HJ14" s="147"/>
      <c r="HK14" s="148"/>
      <c r="HL14" s="142"/>
      <c r="HM14" s="142"/>
      <c r="HN14" s="144"/>
      <c r="HO14" s="144"/>
      <c r="HP14" s="142"/>
      <c r="HQ14" s="142"/>
      <c r="HR14" s="149"/>
      <c r="HS14" s="145"/>
      <c r="HT14" s="145"/>
      <c r="HU14" s="146"/>
      <c r="HV14" s="147"/>
      <c r="HW14" s="148"/>
      <c r="HX14" s="142"/>
      <c r="HY14" s="142"/>
      <c r="HZ14" s="144"/>
      <c r="IA14" s="144"/>
      <c r="IB14" s="142"/>
      <c r="IC14" s="142"/>
      <c r="ID14" s="149"/>
      <c r="IE14" s="145"/>
      <c r="IF14" s="145"/>
      <c r="IG14" s="146"/>
      <c r="IH14" s="147"/>
      <c r="II14" s="148"/>
      <c r="IJ14" s="142"/>
      <c r="IK14" s="142"/>
      <c r="IL14" s="144"/>
    </row>
    <row r="15" spans="1:246" s="150" customFormat="1" x14ac:dyDescent="0.2">
      <c r="A15" s="163" t="s">
        <v>274</v>
      </c>
      <c r="B15" s="172" t="s">
        <v>275</v>
      </c>
      <c r="C15" s="173" t="s">
        <v>38</v>
      </c>
      <c r="D15" s="174">
        <v>16</v>
      </c>
      <c r="E15" s="163"/>
      <c r="F15" s="175"/>
      <c r="G15" s="175"/>
      <c r="H15" s="176"/>
      <c r="I15" s="176"/>
      <c r="J15" s="185">
        <v>0</v>
      </c>
      <c r="K15" s="182">
        <f t="shared" si="0"/>
        <v>0</v>
      </c>
      <c r="L15" s="160"/>
      <c r="M15" s="146"/>
      <c r="N15" s="147"/>
      <c r="O15" s="148"/>
      <c r="P15" s="142"/>
      <c r="Q15" s="142"/>
      <c r="R15" s="144"/>
      <c r="S15" s="144"/>
      <c r="T15" s="142"/>
      <c r="U15" s="142"/>
      <c r="V15" s="149"/>
      <c r="W15" s="145"/>
      <c r="X15" s="145"/>
      <c r="Y15" s="146"/>
      <c r="Z15" s="147"/>
      <c r="AA15" s="148"/>
      <c r="AB15" s="142"/>
      <c r="AC15" s="142"/>
      <c r="AD15" s="144"/>
      <c r="AE15" s="144"/>
      <c r="AF15" s="142"/>
      <c r="AG15" s="142"/>
      <c r="AH15" s="149"/>
      <c r="AI15" s="145"/>
      <c r="AJ15" s="145"/>
      <c r="AK15" s="146"/>
      <c r="AL15" s="147"/>
      <c r="AM15" s="148"/>
      <c r="AN15" s="142"/>
      <c r="AO15" s="142"/>
      <c r="AP15" s="144"/>
      <c r="AQ15" s="144"/>
      <c r="AR15" s="142"/>
      <c r="AS15" s="142"/>
      <c r="AT15" s="149"/>
      <c r="AU15" s="145"/>
      <c r="AV15" s="145"/>
      <c r="AW15" s="146"/>
      <c r="AX15" s="147"/>
      <c r="AY15" s="148"/>
      <c r="AZ15" s="142"/>
      <c r="BA15" s="142"/>
      <c r="BB15" s="144"/>
      <c r="BC15" s="144"/>
      <c r="BD15" s="142"/>
      <c r="BE15" s="142"/>
      <c r="BF15" s="149"/>
      <c r="BG15" s="145"/>
      <c r="BH15" s="145"/>
      <c r="BI15" s="146"/>
      <c r="BJ15" s="147"/>
      <c r="BK15" s="148"/>
      <c r="BL15" s="142"/>
      <c r="BM15" s="142"/>
      <c r="BN15" s="144"/>
      <c r="BO15" s="144"/>
      <c r="BP15" s="142"/>
      <c r="BQ15" s="142"/>
      <c r="BR15" s="149"/>
      <c r="BS15" s="145"/>
      <c r="BT15" s="145"/>
      <c r="BU15" s="146"/>
      <c r="BV15" s="147"/>
      <c r="BW15" s="148"/>
      <c r="BX15" s="142"/>
      <c r="BY15" s="142"/>
      <c r="BZ15" s="144"/>
      <c r="CA15" s="144"/>
      <c r="CB15" s="142"/>
      <c r="CC15" s="142"/>
      <c r="CD15" s="149"/>
      <c r="CE15" s="145"/>
      <c r="CF15" s="145"/>
      <c r="CG15" s="146"/>
      <c r="CH15" s="147"/>
      <c r="CI15" s="148"/>
      <c r="CJ15" s="142"/>
      <c r="CK15" s="142"/>
      <c r="CL15" s="144"/>
      <c r="CM15" s="144"/>
      <c r="CN15" s="142"/>
      <c r="CO15" s="142"/>
      <c r="CP15" s="149"/>
      <c r="CQ15" s="145"/>
      <c r="CR15" s="145"/>
      <c r="CS15" s="146"/>
      <c r="CT15" s="147"/>
      <c r="CU15" s="148"/>
      <c r="CV15" s="142"/>
      <c r="CW15" s="142"/>
      <c r="CX15" s="144"/>
      <c r="CY15" s="144"/>
      <c r="CZ15" s="142"/>
      <c r="DA15" s="142"/>
      <c r="DB15" s="149"/>
      <c r="DC15" s="145"/>
      <c r="DD15" s="145"/>
      <c r="DE15" s="146"/>
      <c r="DF15" s="147"/>
      <c r="DG15" s="148"/>
      <c r="DH15" s="142"/>
      <c r="DI15" s="142"/>
      <c r="DJ15" s="144"/>
      <c r="DK15" s="144"/>
      <c r="DL15" s="142"/>
      <c r="DM15" s="142"/>
      <c r="DN15" s="149"/>
      <c r="DO15" s="145"/>
      <c r="DP15" s="145"/>
      <c r="DQ15" s="146"/>
      <c r="DR15" s="147"/>
      <c r="DS15" s="148"/>
      <c r="DT15" s="142"/>
      <c r="DU15" s="142"/>
      <c r="DV15" s="144"/>
      <c r="DW15" s="144"/>
      <c r="DX15" s="142"/>
      <c r="DY15" s="142"/>
      <c r="DZ15" s="149"/>
      <c r="EA15" s="145"/>
      <c r="EB15" s="145"/>
      <c r="EC15" s="146"/>
      <c r="ED15" s="147"/>
      <c r="EE15" s="148"/>
      <c r="EF15" s="142"/>
      <c r="EG15" s="142"/>
      <c r="EH15" s="144"/>
      <c r="EI15" s="144"/>
      <c r="EJ15" s="142"/>
      <c r="EK15" s="142"/>
      <c r="EL15" s="149"/>
      <c r="EM15" s="145"/>
      <c r="EN15" s="145"/>
      <c r="EO15" s="146"/>
      <c r="EP15" s="147"/>
      <c r="EQ15" s="148"/>
      <c r="ER15" s="142"/>
      <c r="ES15" s="142"/>
      <c r="ET15" s="144"/>
      <c r="EU15" s="144"/>
      <c r="EV15" s="142"/>
      <c r="EW15" s="142"/>
      <c r="EX15" s="149"/>
      <c r="EY15" s="145"/>
      <c r="EZ15" s="145"/>
      <c r="FA15" s="146"/>
      <c r="FB15" s="147"/>
      <c r="FC15" s="148"/>
      <c r="FD15" s="142"/>
      <c r="FE15" s="142"/>
      <c r="FF15" s="144"/>
      <c r="FG15" s="144"/>
      <c r="FH15" s="142"/>
      <c r="FI15" s="142"/>
      <c r="FJ15" s="149"/>
      <c r="FK15" s="145"/>
      <c r="FL15" s="145"/>
      <c r="FM15" s="146"/>
      <c r="FN15" s="147"/>
      <c r="FO15" s="148"/>
      <c r="FP15" s="142"/>
      <c r="FQ15" s="142"/>
      <c r="FR15" s="144"/>
      <c r="FS15" s="144"/>
      <c r="FT15" s="142"/>
      <c r="FU15" s="142"/>
      <c r="FV15" s="149"/>
      <c r="FW15" s="145"/>
      <c r="FX15" s="145"/>
      <c r="FY15" s="146"/>
      <c r="FZ15" s="147"/>
      <c r="GA15" s="148"/>
      <c r="GB15" s="142"/>
      <c r="GC15" s="142"/>
      <c r="GD15" s="144"/>
      <c r="GE15" s="144"/>
      <c r="GF15" s="142"/>
      <c r="GG15" s="142"/>
      <c r="GH15" s="149"/>
      <c r="GI15" s="145"/>
      <c r="GJ15" s="145"/>
      <c r="GK15" s="146"/>
      <c r="GL15" s="147"/>
      <c r="GM15" s="148"/>
      <c r="GN15" s="142"/>
      <c r="GO15" s="142"/>
      <c r="GP15" s="144"/>
      <c r="GQ15" s="144"/>
      <c r="GR15" s="142"/>
      <c r="GS15" s="142"/>
      <c r="GT15" s="149"/>
      <c r="GU15" s="145"/>
      <c r="GV15" s="145"/>
      <c r="GW15" s="146"/>
      <c r="GX15" s="147"/>
      <c r="GY15" s="148"/>
      <c r="GZ15" s="142"/>
      <c r="HA15" s="142"/>
      <c r="HB15" s="144"/>
      <c r="HC15" s="144"/>
      <c r="HD15" s="142"/>
      <c r="HE15" s="142"/>
      <c r="HF15" s="149"/>
      <c r="HG15" s="145"/>
      <c r="HH15" s="145"/>
      <c r="HI15" s="146"/>
      <c r="HJ15" s="147"/>
      <c r="HK15" s="148"/>
      <c r="HL15" s="142"/>
      <c r="HM15" s="142"/>
      <c r="HN15" s="144"/>
      <c r="HO15" s="144"/>
      <c r="HP15" s="142"/>
      <c r="HQ15" s="142"/>
      <c r="HR15" s="149"/>
      <c r="HS15" s="145"/>
      <c r="HT15" s="145"/>
      <c r="HU15" s="146"/>
      <c r="HV15" s="147"/>
      <c r="HW15" s="148"/>
      <c r="HX15" s="142"/>
      <c r="HY15" s="142"/>
      <c r="HZ15" s="144"/>
      <c r="IA15" s="144"/>
      <c r="IB15" s="142"/>
      <c r="IC15" s="142"/>
      <c r="ID15" s="149"/>
      <c r="IE15" s="145"/>
      <c r="IF15" s="145"/>
      <c r="IG15" s="146"/>
      <c r="IH15" s="147"/>
      <c r="II15" s="148"/>
      <c r="IJ15" s="142"/>
      <c r="IK15" s="142"/>
      <c r="IL15" s="144"/>
    </row>
    <row r="16" spans="1:246" s="150" customFormat="1" x14ac:dyDescent="0.2">
      <c r="A16" s="163" t="s">
        <v>276</v>
      </c>
      <c r="B16" s="172" t="s">
        <v>277</v>
      </c>
      <c r="C16" s="173" t="s">
        <v>38</v>
      </c>
      <c r="D16" s="174">
        <v>14</v>
      </c>
      <c r="E16" s="163"/>
      <c r="F16" s="175"/>
      <c r="G16" s="175"/>
      <c r="H16" s="176"/>
      <c r="I16" s="176"/>
      <c r="J16" s="185">
        <v>0</v>
      </c>
      <c r="K16" s="182">
        <f t="shared" si="0"/>
        <v>0</v>
      </c>
      <c r="L16" s="160"/>
      <c r="M16" s="146"/>
      <c r="N16" s="147"/>
      <c r="O16" s="148"/>
      <c r="P16" s="142"/>
      <c r="Q16" s="142"/>
      <c r="R16" s="144"/>
      <c r="S16" s="144"/>
      <c r="T16" s="142"/>
      <c r="U16" s="142"/>
      <c r="V16" s="149"/>
      <c r="W16" s="145"/>
      <c r="X16" s="145"/>
      <c r="Y16" s="146"/>
      <c r="Z16" s="147"/>
      <c r="AA16" s="148"/>
      <c r="AB16" s="142"/>
      <c r="AC16" s="142"/>
      <c r="AD16" s="144"/>
      <c r="AE16" s="144"/>
      <c r="AF16" s="142"/>
      <c r="AG16" s="142"/>
      <c r="AH16" s="149"/>
      <c r="AI16" s="145"/>
      <c r="AJ16" s="145"/>
      <c r="AK16" s="146"/>
      <c r="AL16" s="147"/>
      <c r="AM16" s="148"/>
      <c r="AN16" s="142"/>
      <c r="AO16" s="142"/>
      <c r="AP16" s="144"/>
      <c r="AQ16" s="144"/>
      <c r="AR16" s="142"/>
      <c r="AS16" s="142"/>
      <c r="AT16" s="149"/>
      <c r="AU16" s="145"/>
      <c r="AV16" s="145"/>
      <c r="AW16" s="146"/>
      <c r="AX16" s="147"/>
      <c r="AY16" s="148"/>
      <c r="AZ16" s="142"/>
      <c r="BA16" s="142"/>
      <c r="BB16" s="144"/>
      <c r="BC16" s="144"/>
      <c r="BD16" s="142"/>
      <c r="BE16" s="142"/>
      <c r="BF16" s="149"/>
      <c r="BG16" s="145"/>
      <c r="BH16" s="145"/>
      <c r="BI16" s="146"/>
      <c r="BJ16" s="147"/>
      <c r="BK16" s="148"/>
      <c r="BL16" s="142"/>
      <c r="BM16" s="142"/>
      <c r="BN16" s="144"/>
      <c r="BO16" s="144"/>
      <c r="BP16" s="142"/>
      <c r="BQ16" s="142"/>
      <c r="BR16" s="149"/>
      <c r="BS16" s="145"/>
      <c r="BT16" s="145"/>
      <c r="BU16" s="146"/>
      <c r="BV16" s="147"/>
      <c r="BW16" s="148"/>
      <c r="BX16" s="142"/>
      <c r="BY16" s="142"/>
      <c r="BZ16" s="144"/>
      <c r="CA16" s="144"/>
      <c r="CB16" s="142"/>
      <c r="CC16" s="142"/>
      <c r="CD16" s="149"/>
      <c r="CE16" s="145"/>
      <c r="CF16" s="145"/>
      <c r="CG16" s="146"/>
      <c r="CH16" s="147"/>
      <c r="CI16" s="148"/>
      <c r="CJ16" s="142"/>
      <c r="CK16" s="142"/>
      <c r="CL16" s="144"/>
      <c r="CM16" s="144"/>
      <c r="CN16" s="142"/>
      <c r="CO16" s="142"/>
      <c r="CP16" s="149"/>
      <c r="CQ16" s="145"/>
      <c r="CR16" s="145"/>
      <c r="CS16" s="146"/>
      <c r="CT16" s="147"/>
      <c r="CU16" s="148"/>
      <c r="CV16" s="142"/>
      <c r="CW16" s="142"/>
      <c r="CX16" s="144"/>
      <c r="CY16" s="144"/>
      <c r="CZ16" s="142"/>
      <c r="DA16" s="142"/>
      <c r="DB16" s="149"/>
      <c r="DC16" s="145"/>
      <c r="DD16" s="145"/>
      <c r="DE16" s="146"/>
      <c r="DF16" s="147"/>
      <c r="DG16" s="148"/>
      <c r="DH16" s="142"/>
      <c r="DI16" s="142"/>
      <c r="DJ16" s="144"/>
      <c r="DK16" s="144"/>
      <c r="DL16" s="142"/>
      <c r="DM16" s="142"/>
      <c r="DN16" s="149"/>
      <c r="DO16" s="145"/>
      <c r="DP16" s="145"/>
      <c r="DQ16" s="146"/>
      <c r="DR16" s="147"/>
      <c r="DS16" s="148"/>
      <c r="DT16" s="142"/>
      <c r="DU16" s="142"/>
      <c r="DV16" s="144"/>
      <c r="DW16" s="144"/>
      <c r="DX16" s="142"/>
      <c r="DY16" s="142"/>
      <c r="DZ16" s="149"/>
      <c r="EA16" s="145"/>
      <c r="EB16" s="145"/>
      <c r="EC16" s="146"/>
      <c r="ED16" s="147"/>
      <c r="EE16" s="148"/>
      <c r="EF16" s="142"/>
      <c r="EG16" s="142"/>
      <c r="EH16" s="144"/>
      <c r="EI16" s="144"/>
      <c r="EJ16" s="142"/>
      <c r="EK16" s="142"/>
      <c r="EL16" s="149"/>
      <c r="EM16" s="145"/>
      <c r="EN16" s="145"/>
      <c r="EO16" s="146"/>
      <c r="EP16" s="147"/>
      <c r="EQ16" s="148"/>
      <c r="ER16" s="142"/>
      <c r="ES16" s="142"/>
      <c r="ET16" s="144"/>
      <c r="EU16" s="144"/>
      <c r="EV16" s="142"/>
      <c r="EW16" s="142"/>
      <c r="EX16" s="149"/>
      <c r="EY16" s="145"/>
      <c r="EZ16" s="145"/>
      <c r="FA16" s="146"/>
      <c r="FB16" s="147"/>
      <c r="FC16" s="148"/>
      <c r="FD16" s="142"/>
      <c r="FE16" s="142"/>
      <c r="FF16" s="144"/>
      <c r="FG16" s="144"/>
      <c r="FH16" s="142"/>
      <c r="FI16" s="142"/>
      <c r="FJ16" s="149"/>
      <c r="FK16" s="145"/>
      <c r="FL16" s="145"/>
      <c r="FM16" s="146"/>
      <c r="FN16" s="147"/>
      <c r="FO16" s="148"/>
      <c r="FP16" s="142"/>
      <c r="FQ16" s="142"/>
      <c r="FR16" s="144"/>
      <c r="FS16" s="144"/>
      <c r="FT16" s="142"/>
      <c r="FU16" s="142"/>
      <c r="FV16" s="149"/>
      <c r="FW16" s="145"/>
      <c r="FX16" s="145"/>
      <c r="FY16" s="146"/>
      <c r="FZ16" s="147"/>
      <c r="GA16" s="148"/>
      <c r="GB16" s="142"/>
      <c r="GC16" s="142"/>
      <c r="GD16" s="144"/>
      <c r="GE16" s="144"/>
      <c r="GF16" s="142"/>
      <c r="GG16" s="142"/>
      <c r="GH16" s="149"/>
      <c r="GI16" s="145"/>
      <c r="GJ16" s="145"/>
      <c r="GK16" s="146"/>
      <c r="GL16" s="147"/>
      <c r="GM16" s="148"/>
      <c r="GN16" s="142"/>
      <c r="GO16" s="142"/>
      <c r="GP16" s="144"/>
      <c r="GQ16" s="144"/>
      <c r="GR16" s="142"/>
      <c r="GS16" s="142"/>
      <c r="GT16" s="149"/>
      <c r="GU16" s="145"/>
      <c r="GV16" s="145"/>
      <c r="GW16" s="146"/>
      <c r="GX16" s="147"/>
      <c r="GY16" s="148"/>
      <c r="GZ16" s="142"/>
      <c r="HA16" s="142"/>
      <c r="HB16" s="144"/>
      <c r="HC16" s="144"/>
      <c r="HD16" s="142"/>
      <c r="HE16" s="142"/>
      <c r="HF16" s="149"/>
      <c r="HG16" s="145"/>
      <c r="HH16" s="145"/>
      <c r="HI16" s="146"/>
      <c r="HJ16" s="147"/>
      <c r="HK16" s="148"/>
      <c r="HL16" s="142"/>
      <c r="HM16" s="142"/>
      <c r="HN16" s="144"/>
      <c r="HO16" s="144"/>
      <c r="HP16" s="142"/>
      <c r="HQ16" s="142"/>
      <c r="HR16" s="149"/>
      <c r="HS16" s="145"/>
      <c r="HT16" s="145"/>
      <c r="HU16" s="146"/>
      <c r="HV16" s="147"/>
      <c r="HW16" s="148"/>
      <c r="HX16" s="142"/>
      <c r="HY16" s="142"/>
      <c r="HZ16" s="144"/>
      <c r="IA16" s="144"/>
      <c r="IB16" s="142"/>
      <c r="IC16" s="142"/>
      <c r="ID16" s="149"/>
      <c r="IE16" s="145"/>
      <c r="IF16" s="145"/>
      <c r="IG16" s="146"/>
      <c r="IH16" s="147"/>
      <c r="II16" s="148"/>
      <c r="IJ16" s="142"/>
      <c r="IK16" s="142"/>
      <c r="IL16" s="144"/>
    </row>
    <row r="17" spans="1:246" s="150" customFormat="1" x14ac:dyDescent="0.2">
      <c r="A17" s="163" t="s">
        <v>278</v>
      </c>
      <c r="B17" s="172" t="s">
        <v>279</v>
      </c>
      <c r="C17" s="173" t="s">
        <v>38</v>
      </c>
      <c r="D17" s="174">
        <v>38</v>
      </c>
      <c r="E17" s="163"/>
      <c r="F17" s="175"/>
      <c r="G17" s="175"/>
      <c r="H17" s="176"/>
      <c r="I17" s="176"/>
      <c r="J17" s="185">
        <v>0</v>
      </c>
      <c r="K17" s="182">
        <f t="shared" si="0"/>
        <v>0</v>
      </c>
      <c r="L17" s="160"/>
      <c r="M17" s="146"/>
      <c r="N17" s="147"/>
      <c r="O17" s="148"/>
      <c r="P17" s="142"/>
      <c r="Q17" s="142"/>
      <c r="R17" s="144"/>
      <c r="S17" s="144"/>
      <c r="T17" s="142"/>
      <c r="U17" s="142"/>
      <c r="V17" s="149"/>
      <c r="W17" s="145"/>
      <c r="X17" s="145"/>
      <c r="Y17" s="146"/>
      <c r="Z17" s="147"/>
      <c r="AA17" s="148"/>
      <c r="AB17" s="142"/>
      <c r="AC17" s="142"/>
      <c r="AD17" s="144"/>
      <c r="AE17" s="144"/>
      <c r="AF17" s="142"/>
      <c r="AG17" s="142"/>
      <c r="AH17" s="149"/>
      <c r="AI17" s="145"/>
      <c r="AJ17" s="145"/>
      <c r="AK17" s="146"/>
      <c r="AL17" s="147"/>
      <c r="AM17" s="148"/>
      <c r="AN17" s="142"/>
      <c r="AO17" s="142"/>
      <c r="AP17" s="144"/>
      <c r="AQ17" s="144"/>
      <c r="AR17" s="142"/>
      <c r="AS17" s="142"/>
      <c r="AT17" s="149"/>
      <c r="AU17" s="145"/>
      <c r="AV17" s="145"/>
      <c r="AW17" s="146"/>
      <c r="AX17" s="147"/>
      <c r="AY17" s="148"/>
      <c r="AZ17" s="142"/>
      <c r="BA17" s="142"/>
      <c r="BB17" s="144"/>
      <c r="BC17" s="144"/>
      <c r="BD17" s="142"/>
      <c r="BE17" s="142"/>
      <c r="BF17" s="149"/>
      <c r="BG17" s="145"/>
      <c r="BH17" s="145"/>
      <c r="BI17" s="146"/>
      <c r="BJ17" s="147"/>
      <c r="BK17" s="148"/>
      <c r="BL17" s="142"/>
      <c r="BM17" s="142"/>
      <c r="BN17" s="144"/>
      <c r="BO17" s="144"/>
      <c r="BP17" s="142"/>
      <c r="BQ17" s="142"/>
      <c r="BR17" s="149"/>
      <c r="BS17" s="145"/>
      <c r="BT17" s="145"/>
      <c r="BU17" s="146"/>
      <c r="BV17" s="147"/>
      <c r="BW17" s="148"/>
      <c r="BX17" s="142"/>
      <c r="BY17" s="142"/>
      <c r="BZ17" s="144"/>
      <c r="CA17" s="144"/>
      <c r="CB17" s="142"/>
      <c r="CC17" s="142"/>
      <c r="CD17" s="149"/>
      <c r="CE17" s="145"/>
      <c r="CF17" s="145"/>
      <c r="CG17" s="146"/>
      <c r="CH17" s="147"/>
      <c r="CI17" s="148"/>
      <c r="CJ17" s="142"/>
      <c r="CK17" s="142"/>
      <c r="CL17" s="144"/>
      <c r="CM17" s="144"/>
      <c r="CN17" s="142"/>
      <c r="CO17" s="142"/>
      <c r="CP17" s="149"/>
      <c r="CQ17" s="145"/>
      <c r="CR17" s="145"/>
      <c r="CS17" s="146"/>
      <c r="CT17" s="147"/>
      <c r="CU17" s="148"/>
      <c r="CV17" s="142"/>
      <c r="CW17" s="142"/>
      <c r="CX17" s="144"/>
      <c r="CY17" s="144"/>
      <c r="CZ17" s="142"/>
      <c r="DA17" s="142"/>
      <c r="DB17" s="149"/>
      <c r="DC17" s="145"/>
      <c r="DD17" s="145"/>
      <c r="DE17" s="146"/>
      <c r="DF17" s="147"/>
      <c r="DG17" s="148"/>
      <c r="DH17" s="142"/>
      <c r="DI17" s="142"/>
      <c r="DJ17" s="144"/>
      <c r="DK17" s="144"/>
      <c r="DL17" s="142"/>
      <c r="DM17" s="142"/>
      <c r="DN17" s="149"/>
      <c r="DO17" s="145"/>
      <c r="DP17" s="145"/>
      <c r="DQ17" s="146"/>
      <c r="DR17" s="147"/>
      <c r="DS17" s="148"/>
      <c r="DT17" s="142"/>
      <c r="DU17" s="142"/>
      <c r="DV17" s="144"/>
      <c r="DW17" s="144"/>
      <c r="DX17" s="142"/>
      <c r="DY17" s="142"/>
      <c r="DZ17" s="149"/>
      <c r="EA17" s="145"/>
      <c r="EB17" s="145"/>
      <c r="EC17" s="146"/>
      <c r="ED17" s="147"/>
      <c r="EE17" s="148"/>
      <c r="EF17" s="142"/>
      <c r="EG17" s="142"/>
      <c r="EH17" s="144"/>
      <c r="EI17" s="144"/>
      <c r="EJ17" s="142"/>
      <c r="EK17" s="142"/>
      <c r="EL17" s="149"/>
      <c r="EM17" s="145"/>
      <c r="EN17" s="145"/>
      <c r="EO17" s="146"/>
      <c r="EP17" s="147"/>
      <c r="EQ17" s="148"/>
      <c r="ER17" s="142"/>
      <c r="ES17" s="142"/>
      <c r="ET17" s="144"/>
      <c r="EU17" s="144"/>
      <c r="EV17" s="142"/>
      <c r="EW17" s="142"/>
      <c r="EX17" s="149"/>
      <c r="EY17" s="145"/>
      <c r="EZ17" s="145"/>
      <c r="FA17" s="146"/>
      <c r="FB17" s="147"/>
      <c r="FC17" s="148"/>
      <c r="FD17" s="142"/>
      <c r="FE17" s="142"/>
      <c r="FF17" s="144"/>
      <c r="FG17" s="144"/>
      <c r="FH17" s="142"/>
      <c r="FI17" s="142"/>
      <c r="FJ17" s="149"/>
      <c r="FK17" s="145"/>
      <c r="FL17" s="145"/>
      <c r="FM17" s="146"/>
      <c r="FN17" s="147"/>
      <c r="FO17" s="148"/>
      <c r="FP17" s="142"/>
      <c r="FQ17" s="142"/>
      <c r="FR17" s="144"/>
      <c r="FS17" s="144"/>
      <c r="FT17" s="142"/>
      <c r="FU17" s="142"/>
      <c r="FV17" s="149"/>
      <c r="FW17" s="145"/>
      <c r="FX17" s="145"/>
      <c r="FY17" s="146"/>
      <c r="FZ17" s="147"/>
      <c r="GA17" s="148"/>
      <c r="GB17" s="142"/>
      <c r="GC17" s="142"/>
      <c r="GD17" s="144"/>
      <c r="GE17" s="144"/>
      <c r="GF17" s="142"/>
      <c r="GG17" s="142"/>
      <c r="GH17" s="149"/>
      <c r="GI17" s="145"/>
      <c r="GJ17" s="145"/>
      <c r="GK17" s="146"/>
      <c r="GL17" s="147"/>
      <c r="GM17" s="148"/>
      <c r="GN17" s="142"/>
      <c r="GO17" s="142"/>
      <c r="GP17" s="144"/>
      <c r="GQ17" s="144"/>
      <c r="GR17" s="142"/>
      <c r="GS17" s="142"/>
      <c r="GT17" s="149"/>
      <c r="GU17" s="145"/>
      <c r="GV17" s="145"/>
      <c r="GW17" s="146"/>
      <c r="GX17" s="147"/>
      <c r="GY17" s="148"/>
      <c r="GZ17" s="142"/>
      <c r="HA17" s="142"/>
      <c r="HB17" s="144"/>
      <c r="HC17" s="144"/>
      <c r="HD17" s="142"/>
      <c r="HE17" s="142"/>
      <c r="HF17" s="149"/>
      <c r="HG17" s="145"/>
      <c r="HH17" s="145"/>
      <c r="HI17" s="146"/>
      <c r="HJ17" s="147"/>
      <c r="HK17" s="148"/>
      <c r="HL17" s="142"/>
      <c r="HM17" s="142"/>
      <c r="HN17" s="144"/>
      <c r="HO17" s="144"/>
      <c r="HP17" s="142"/>
      <c r="HQ17" s="142"/>
      <c r="HR17" s="149"/>
      <c r="HS17" s="145"/>
      <c r="HT17" s="145"/>
      <c r="HU17" s="146"/>
      <c r="HV17" s="147"/>
      <c r="HW17" s="148"/>
      <c r="HX17" s="142"/>
      <c r="HY17" s="142"/>
      <c r="HZ17" s="144"/>
      <c r="IA17" s="144"/>
      <c r="IB17" s="142"/>
      <c r="IC17" s="142"/>
      <c r="ID17" s="149"/>
      <c r="IE17" s="145"/>
      <c r="IF17" s="145"/>
      <c r="IG17" s="146"/>
      <c r="IH17" s="147"/>
      <c r="II17" s="148"/>
      <c r="IJ17" s="142"/>
      <c r="IK17" s="142"/>
      <c r="IL17" s="144"/>
    </row>
    <row r="18" spans="1:246" s="158" customFormat="1" x14ac:dyDescent="0.2">
      <c r="A18" s="163" t="s">
        <v>280</v>
      </c>
      <c r="B18" s="172" t="s">
        <v>281</v>
      </c>
      <c r="C18" s="173" t="s">
        <v>38</v>
      </c>
      <c r="D18" s="174">
        <v>5</v>
      </c>
      <c r="E18" s="163"/>
      <c r="F18" s="175"/>
      <c r="G18" s="175"/>
      <c r="H18" s="176"/>
      <c r="I18" s="176"/>
      <c r="J18" s="185">
        <v>0</v>
      </c>
      <c r="K18" s="182">
        <f t="shared" si="0"/>
        <v>0</v>
      </c>
      <c r="L18" s="153"/>
      <c r="M18" s="154"/>
      <c r="N18" s="155"/>
      <c r="O18" s="156"/>
      <c r="P18" s="157"/>
      <c r="Q18" s="157"/>
      <c r="R18" s="151"/>
      <c r="S18" s="151"/>
      <c r="T18" s="157"/>
      <c r="U18" s="157"/>
      <c r="V18" s="152"/>
      <c r="W18" s="153"/>
      <c r="X18" s="153"/>
      <c r="Y18" s="154"/>
      <c r="Z18" s="155"/>
      <c r="AA18" s="156"/>
      <c r="AB18" s="157"/>
      <c r="AC18" s="157"/>
      <c r="AD18" s="151"/>
      <c r="AE18" s="151"/>
      <c r="AF18" s="157"/>
      <c r="AG18" s="157"/>
      <c r="AH18" s="152"/>
      <c r="AI18" s="153"/>
      <c r="AJ18" s="153"/>
      <c r="AK18" s="154"/>
      <c r="AL18" s="155"/>
      <c r="AM18" s="156"/>
      <c r="AN18" s="157"/>
      <c r="AO18" s="157"/>
      <c r="AP18" s="151"/>
      <c r="AQ18" s="151"/>
      <c r="AR18" s="157"/>
      <c r="AS18" s="157"/>
      <c r="AT18" s="152"/>
      <c r="AU18" s="153"/>
      <c r="AV18" s="153"/>
      <c r="AW18" s="154"/>
      <c r="AX18" s="155"/>
      <c r="AY18" s="156"/>
      <c r="AZ18" s="157"/>
      <c r="BA18" s="157"/>
      <c r="BB18" s="151"/>
      <c r="BC18" s="151"/>
      <c r="BD18" s="157"/>
      <c r="BE18" s="157"/>
      <c r="BF18" s="152"/>
      <c r="BG18" s="153"/>
      <c r="BH18" s="153"/>
      <c r="BI18" s="154"/>
      <c r="BJ18" s="155"/>
      <c r="BK18" s="156"/>
      <c r="BL18" s="157"/>
      <c r="BM18" s="157"/>
      <c r="BN18" s="151"/>
      <c r="BO18" s="151"/>
      <c r="BP18" s="157"/>
      <c r="BQ18" s="157"/>
      <c r="BR18" s="152"/>
      <c r="BS18" s="153"/>
      <c r="BT18" s="153"/>
      <c r="BU18" s="154"/>
      <c r="BV18" s="155"/>
      <c r="BW18" s="156"/>
      <c r="BX18" s="157"/>
      <c r="BY18" s="157"/>
      <c r="BZ18" s="151"/>
      <c r="CA18" s="151"/>
      <c r="CB18" s="157"/>
      <c r="CC18" s="157"/>
      <c r="CD18" s="152"/>
      <c r="CE18" s="153"/>
      <c r="CF18" s="153"/>
      <c r="CG18" s="154"/>
      <c r="CH18" s="155"/>
      <c r="CI18" s="156"/>
      <c r="CJ18" s="157"/>
      <c r="CK18" s="157"/>
      <c r="CL18" s="151"/>
      <c r="CM18" s="151"/>
      <c r="CN18" s="157"/>
      <c r="CO18" s="157"/>
      <c r="CP18" s="152"/>
      <c r="CQ18" s="153"/>
      <c r="CR18" s="153"/>
      <c r="CS18" s="154"/>
      <c r="CT18" s="155"/>
      <c r="CU18" s="156"/>
      <c r="CV18" s="157"/>
      <c r="CW18" s="157"/>
      <c r="CX18" s="151"/>
      <c r="CY18" s="151"/>
      <c r="CZ18" s="157"/>
      <c r="DA18" s="157"/>
      <c r="DB18" s="152"/>
      <c r="DC18" s="153"/>
      <c r="DD18" s="153"/>
      <c r="DE18" s="154"/>
      <c r="DF18" s="155"/>
      <c r="DG18" s="156"/>
      <c r="DH18" s="157"/>
      <c r="DI18" s="157"/>
      <c r="DJ18" s="151"/>
      <c r="DK18" s="151"/>
      <c r="DL18" s="157"/>
      <c r="DM18" s="157"/>
      <c r="DN18" s="152"/>
      <c r="DO18" s="153"/>
      <c r="DP18" s="153"/>
      <c r="DQ18" s="154"/>
      <c r="DR18" s="155"/>
      <c r="DS18" s="156"/>
      <c r="DT18" s="157"/>
      <c r="DU18" s="157"/>
      <c r="DV18" s="151"/>
      <c r="DW18" s="151"/>
      <c r="DX18" s="157"/>
      <c r="DY18" s="157"/>
      <c r="DZ18" s="152"/>
      <c r="EA18" s="153"/>
      <c r="EB18" s="153"/>
      <c r="EC18" s="154"/>
      <c r="ED18" s="155"/>
      <c r="EE18" s="156"/>
      <c r="EF18" s="157"/>
      <c r="EG18" s="157"/>
      <c r="EH18" s="151"/>
      <c r="EI18" s="151"/>
      <c r="EJ18" s="157"/>
      <c r="EK18" s="157"/>
      <c r="EL18" s="152"/>
      <c r="EM18" s="153"/>
      <c r="EN18" s="153"/>
      <c r="EO18" s="154"/>
      <c r="EP18" s="155"/>
      <c r="EQ18" s="156"/>
      <c r="ER18" s="157"/>
      <c r="ES18" s="157"/>
      <c r="ET18" s="151"/>
      <c r="EU18" s="151"/>
      <c r="EV18" s="157"/>
      <c r="EW18" s="157"/>
      <c r="EX18" s="152"/>
      <c r="EY18" s="153"/>
      <c r="EZ18" s="153"/>
      <c r="FA18" s="154"/>
      <c r="FB18" s="155"/>
      <c r="FC18" s="156"/>
      <c r="FD18" s="157"/>
      <c r="FE18" s="157"/>
      <c r="FF18" s="151"/>
      <c r="FG18" s="151"/>
      <c r="FH18" s="157"/>
      <c r="FI18" s="157"/>
      <c r="FJ18" s="152"/>
      <c r="FK18" s="153"/>
      <c r="FL18" s="153"/>
      <c r="FM18" s="154"/>
      <c r="FN18" s="155"/>
      <c r="FO18" s="156"/>
      <c r="FP18" s="157"/>
      <c r="FQ18" s="157"/>
      <c r="FR18" s="151"/>
      <c r="FS18" s="151"/>
      <c r="FT18" s="157"/>
      <c r="FU18" s="157"/>
      <c r="FV18" s="152"/>
      <c r="FW18" s="153"/>
      <c r="FX18" s="153"/>
      <c r="FY18" s="154"/>
      <c r="FZ18" s="155"/>
      <c r="GA18" s="156"/>
      <c r="GB18" s="157"/>
      <c r="GC18" s="157"/>
      <c r="GD18" s="151"/>
      <c r="GE18" s="151"/>
      <c r="GF18" s="157"/>
      <c r="GG18" s="157"/>
      <c r="GH18" s="152"/>
      <c r="GI18" s="153"/>
      <c r="GJ18" s="153"/>
      <c r="GK18" s="154"/>
      <c r="GL18" s="155"/>
      <c r="GM18" s="156"/>
      <c r="GN18" s="157"/>
      <c r="GO18" s="157"/>
      <c r="GP18" s="151"/>
      <c r="GQ18" s="151"/>
      <c r="GR18" s="157"/>
      <c r="GS18" s="157"/>
      <c r="GT18" s="152"/>
      <c r="GU18" s="153"/>
      <c r="GV18" s="153"/>
      <c r="GW18" s="154"/>
      <c r="GX18" s="155"/>
      <c r="GY18" s="156"/>
      <c r="GZ18" s="157"/>
      <c r="HA18" s="157"/>
      <c r="HB18" s="151"/>
      <c r="HC18" s="151"/>
      <c r="HD18" s="157"/>
      <c r="HE18" s="157"/>
      <c r="HF18" s="152"/>
      <c r="HG18" s="153"/>
      <c r="HH18" s="153"/>
      <c r="HI18" s="154"/>
      <c r="HJ18" s="155"/>
      <c r="HK18" s="156"/>
      <c r="HL18" s="157"/>
      <c r="HM18" s="157"/>
      <c r="HN18" s="151"/>
      <c r="HO18" s="151"/>
      <c r="HP18" s="157"/>
      <c r="HQ18" s="157"/>
      <c r="HR18" s="152"/>
      <c r="HS18" s="153"/>
      <c r="HT18" s="153"/>
      <c r="HU18" s="154"/>
      <c r="HV18" s="155"/>
      <c r="HW18" s="156"/>
      <c r="HX18" s="157"/>
      <c r="HY18" s="157"/>
      <c r="HZ18" s="151"/>
      <c r="IA18" s="151"/>
      <c r="IB18" s="157"/>
      <c r="IC18" s="157"/>
      <c r="ID18" s="152"/>
      <c r="IE18" s="153"/>
      <c r="IF18" s="153"/>
      <c r="IG18" s="154"/>
      <c r="IH18" s="155"/>
      <c r="II18" s="156"/>
      <c r="IJ18" s="157"/>
      <c r="IK18" s="157"/>
      <c r="IL18" s="151"/>
    </row>
    <row r="19" spans="1:246" s="158" customFormat="1" x14ac:dyDescent="0.2">
      <c r="A19" s="163" t="s">
        <v>282</v>
      </c>
      <c r="B19" s="172" t="s">
        <v>283</v>
      </c>
      <c r="C19" s="173" t="s">
        <v>38</v>
      </c>
      <c r="D19" s="174">
        <v>29</v>
      </c>
      <c r="E19" s="163"/>
      <c r="F19" s="175"/>
      <c r="G19" s="175"/>
      <c r="H19" s="176"/>
      <c r="I19" s="176"/>
      <c r="J19" s="185">
        <v>0</v>
      </c>
      <c r="K19" s="182">
        <f t="shared" si="0"/>
        <v>0</v>
      </c>
      <c r="L19" s="153"/>
      <c r="M19" s="154"/>
      <c r="N19" s="155"/>
      <c r="O19" s="156"/>
      <c r="P19" s="157"/>
      <c r="Q19" s="157"/>
      <c r="R19" s="151"/>
      <c r="S19" s="151"/>
      <c r="T19" s="157"/>
      <c r="U19" s="157"/>
      <c r="V19" s="152"/>
      <c r="W19" s="153"/>
      <c r="X19" s="153"/>
      <c r="Y19" s="154"/>
      <c r="Z19" s="155"/>
      <c r="AA19" s="156"/>
      <c r="AB19" s="157"/>
      <c r="AC19" s="157"/>
      <c r="AD19" s="151"/>
      <c r="AE19" s="151"/>
      <c r="AF19" s="157"/>
      <c r="AG19" s="157"/>
      <c r="AH19" s="152"/>
      <c r="AI19" s="153"/>
      <c r="AJ19" s="153"/>
      <c r="AK19" s="154"/>
      <c r="AL19" s="155"/>
      <c r="AM19" s="156"/>
      <c r="AN19" s="157"/>
      <c r="AO19" s="157"/>
      <c r="AP19" s="151"/>
      <c r="AQ19" s="151"/>
      <c r="AR19" s="157"/>
      <c r="AS19" s="157"/>
      <c r="AT19" s="152"/>
      <c r="AU19" s="153"/>
      <c r="AV19" s="153"/>
      <c r="AW19" s="154"/>
      <c r="AX19" s="155"/>
      <c r="AY19" s="156"/>
      <c r="AZ19" s="157"/>
      <c r="BA19" s="157"/>
      <c r="BB19" s="151"/>
      <c r="BC19" s="151"/>
      <c r="BD19" s="157"/>
      <c r="BE19" s="157"/>
      <c r="BF19" s="152"/>
      <c r="BG19" s="153"/>
      <c r="BH19" s="153"/>
      <c r="BI19" s="154"/>
      <c r="BJ19" s="155"/>
      <c r="BK19" s="156"/>
      <c r="BL19" s="157"/>
      <c r="BM19" s="157"/>
      <c r="BN19" s="151"/>
      <c r="BO19" s="151"/>
      <c r="BP19" s="157"/>
      <c r="BQ19" s="157"/>
      <c r="BR19" s="152"/>
      <c r="BS19" s="153"/>
      <c r="BT19" s="153"/>
      <c r="BU19" s="154"/>
      <c r="BV19" s="155"/>
      <c r="BW19" s="156"/>
      <c r="BX19" s="157"/>
      <c r="BY19" s="157"/>
      <c r="BZ19" s="151"/>
      <c r="CA19" s="151"/>
      <c r="CB19" s="157"/>
      <c r="CC19" s="157"/>
      <c r="CD19" s="152"/>
      <c r="CE19" s="153"/>
      <c r="CF19" s="153"/>
      <c r="CG19" s="154"/>
      <c r="CH19" s="155"/>
      <c r="CI19" s="156"/>
      <c r="CJ19" s="157"/>
      <c r="CK19" s="157"/>
      <c r="CL19" s="151"/>
      <c r="CM19" s="151"/>
      <c r="CN19" s="157"/>
      <c r="CO19" s="157"/>
      <c r="CP19" s="152"/>
      <c r="CQ19" s="153"/>
      <c r="CR19" s="153"/>
      <c r="CS19" s="154"/>
      <c r="CT19" s="155"/>
      <c r="CU19" s="156"/>
      <c r="CV19" s="157"/>
      <c r="CW19" s="157"/>
      <c r="CX19" s="151"/>
      <c r="CY19" s="151"/>
      <c r="CZ19" s="157"/>
      <c r="DA19" s="157"/>
      <c r="DB19" s="152"/>
      <c r="DC19" s="153"/>
      <c r="DD19" s="153"/>
      <c r="DE19" s="154"/>
      <c r="DF19" s="155"/>
      <c r="DG19" s="156"/>
      <c r="DH19" s="157"/>
      <c r="DI19" s="157"/>
      <c r="DJ19" s="151"/>
      <c r="DK19" s="151"/>
      <c r="DL19" s="157"/>
      <c r="DM19" s="157"/>
      <c r="DN19" s="152"/>
      <c r="DO19" s="153"/>
      <c r="DP19" s="153"/>
      <c r="DQ19" s="154"/>
      <c r="DR19" s="155"/>
      <c r="DS19" s="156"/>
      <c r="DT19" s="157"/>
      <c r="DU19" s="157"/>
      <c r="DV19" s="151"/>
      <c r="DW19" s="151"/>
      <c r="DX19" s="157"/>
      <c r="DY19" s="157"/>
      <c r="DZ19" s="152"/>
      <c r="EA19" s="153"/>
      <c r="EB19" s="153"/>
      <c r="EC19" s="154"/>
      <c r="ED19" s="155"/>
      <c r="EE19" s="156"/>
      <c r="EF19" s="157"/>
      <c r="EG19" s="157"/>
      <c r="EH19" s="151"/>
      <c r="EI19" s="151"/>
      <c r="EJ19" s="157"/>
      <c r="EK19" s="157"/>
      <c r="EL19" s="152"/>
      <c r="EM19" s="153"/>
      <c r="EN19" s="153"/>
      <c r="EO19" s="154"/>
      <c r="EP19" s="155"/>
      <c r="EQ19" s="156"/>
      <c r="ER19" s="157"/>
      <c r="ES19" s="157"/>
      <c r="ET19" s="151"/>
      <c r="EU19" s="151"/>
      <c r="EV19" s="157"/>
      <c r="EW19" s="157"/>
      <c r="EX19" s="152"/>
      <c r="EY19" s="153"/>
      <c r="EZ19" s="153"/>
      <c r="FA19" s="154"/>
      <c r="FB19" s="155"/>
      <c r="FC19" s="156"/>
      <c r="FD19" s="157"/>
      <c r="FE19" s="157"/>
      <c r="FF19" s="151"/>
      <c r="FG19" s="151"/>
      <c r="FH19" s="157"/>
      <c r="FI19" s="157"/>
      <c r="FJ19" s="152"/>
      <c r="FK19" s="153"/>
      <c r="FL19" s="153"/>
      <c r="FM19" s="154"/>
      <c r="FN19" s="155"/>
      <c r="FO19" s="156"/>
      <c r="FP19" s="157"/>
      <c r="FQ19" s="157"/>
      <c r="FR19" s="151"/>
      <c r="FS19" s="151"/>
      <c r="FT19" s="157"/>
      <c r="FU19" s="157"/>
      <c r="FV19" s="152"/>
      <c r="FW19" s="153"/>
      <c r="FX19" s="153"/>
      <c r="FY19" s="154"/>
      <c r="FZ19" s="155"/>
      <c r="GA19" s="156"/>
      <c r="GB19" s="157"/>
      <c r="GC19" s="157"/>
      <c r="GD19" s="151"/>
      <c r="GE19" s="151"/>
      <c r="GF19" s="157"/>
      <c r="GG19" s="157"/>
      <c r="GH19" s="152"/>
      <c r="GI19" s="153"/>
      <c r="GJ19" s="153"/>
      <c r="GK19" s="154"/>
      <c r="GL19" s="155"/>
      <c r="GM19" s="156"/>
      <c r="GN19" s="157"/>
      <c r="GO19" s="157"/>
      <c r="GP19" s="151"/>
      <c r="GQ19" s="151"/>
      <c r="GR19" s="157"/>
      <c r="GS19" s="157"/>
      <c r="GT19" s="152"/>
      <c r="GU19" s="153"/>
      <c r="GV19" s="153"/>
      <c r="GW19" s="154"/>
      <c r="GX19" s="155"/>
      <c r="GY19" s="156"/>
      <c r="GZ19" s="157"/>
      <c r="HA19" s="157"/>
      <c r="HB19" s="151"/>
      <c r="HC19" s="151"/>
      <c r="HD19" s="157"/>
      <c r="HE19" s="157"/>
      <c r="HF19" s="152"/>
      <c r="HG19" s="153"/>
      <c r="HH19" s="153"/>
      <c r="HI19" s="154"/>
      <c r="HJ19" s="155"/>
      <c r="HK19" s="156"/>
      <c r="HL19" s="157"/>
      <c r="HM19" s="157"/>
      <c r="HN19" s="151"/>
      <c r="HO19" s="151"/>
      <c r="HP19" s="157"/>
      <c r="HQ19" s="157"/>
      <c r="HR19" s="152"/>
      <c r="HS19" s="153"/>
      <c r="HT19" s="153"/>
      <c r="HU19" s="154"/>
      <c r="HV19" s="155"/>
      <c r="HW19" s="156"/>
      <c r="HX19" s="157"/>
      <c r="HY19" s="157"/>
      <c r="HZ19" s="151"/>
      <c r="IA19" s="151"/>
      <c r="IB19" s="157"/>
      <c r="IC19" s="157"/>
      <c r="ID19" s="152"/>
      <c r="IE19" s="153"/>
      <c r="IF19" s="153"/>
      <c r="IG19" s="154"/>
      <c r="IH19" s="155"/>
      <c r="II19" s="156"/>
      <c r="IJ19" s="157"/>
      <c r="IK19" s="157"/>
      <c r="IL19" s="151"/>
    </row>
    <row r="20" spans="1:246" s="143" customFormat="1" x14ac:dyDescent="0.2">
      <c r="A20" s="163" t="s">
        <v>284</v>
      </c>
      <c r="B20" s="172" t="s">
        <v>285</v>
      </c>
      <c r="C20" s="173" t="s">
        <v>20</v>
      </c>
      <c r="D20" s="174">
        <v>1</v>
      </c>
      <c r="E20" s="167"/>
      <c r="F20" s="168"/>
      <c r="G20" s="168"/>
      <c r="H20" s="169"/>
      <c r="I20" s="170"/>
      <c r="J20" s="184">
        <v>0</v>
      </c>
      <c r="K20" s="182">
        <f t="shared" si="0"/>
        <v>0</v>
      </c>
    </row>
    <row r="21" spans="1:246" s="150" customFormat="1" x14ac:dyDescent="0.2">
      <c r="A21" s="163" t="s">
        <v>286</v>
      </c>
      <c r="B21" s="172" t="s">
        <v>287</v>
      </c>
      <c r="C21" s="173" t="s">
        <v>20</v>
      </c>
      <c r="D21" s="174">
        <v>1</v>
      </c>
      <c r="E21" s="163"/>
      <c r="F21" s="175"/>
      <c r="G21" s="175"/>
      <c r="H21" s="176"/>
      <c r="I21" s="176"/>
      <c r="J21" s="185">
        <v>0</v>
      </c>
      <c r="K21" s="182">
        <f t="shared" si="0"/>
        <v>0</v>
      </c>
      <c r="L21" s="160"/>
      <c r="M21" s="146"/>
      <c r="N21" s="147"/>
      <c r="O21" s="148"/>
      <c r="P21" s="142"/>
      <c r="Q21" s="142"/>
      <c r="R21" s="144"/>
      <c r="S21" s="144"/>
      <c r="T21" s="142"/>
      <c r="U21" s="142"/>
      <c r="V21" s="149"/>
      <c r="W21" s="145"/>
      <c r="X21" s="145"/>
      <c r="Y21" s="146"/>
      <c r="Z21" s="147"/>
      <c r="AA21" s="148"/>
      <c r="AB21" s="142"/>
      <c r="AC21" s="142"/>
      <c r="AD21" s="144"/>
      <c r="AE21" s="144"/>
      <c r="AF21" s="142"/>
      <c r="AG21" s="142"/>
      <c r="AH21" s="149"/>
      <c r="AI21" s="145"/>
      <c r="AJ21" s="145"/>
      <c r="AK21" s="146"/>
      <c r="AL21" s="147"/>
      <c r="AM21" s="148"/>
      <c r="AN21" s="142"/>
      <c r="AO21" s="142"/>
      <c r="AP21" s="144"/>
      <c r="AQ21" s="144"/>
      <c r="AR21" s="142"/>
      <c r="AS21" s="142"/>
      <c r="AT21" s="149"/>
      <c r="AU21" s="145"/>
      <c r="AV21" s="145"/>
      <c r="AW21" s="146"/>
      <c r="AX21" s="147"/>
      <c r="AY21" s="148"/>
      <c r="AZ21" s="142"/>
      <c r="BA21" s="142"/>
      <c r="BB21" s="144"/>
      <c r="BC21" s="144"/>
      <c r="BD21" s="142"/>
      <c r="BE21" s="142"/>
      <c r="BF21" s="149"/>
      <c r="BG21" s="145"/>
      <c r="BH21" s="145"/>
      <c r="BI21" s="146"/>
      <c r="BJ21" s="147"/>
      <c r="BK21" s="148"/>
      <c r="BL21" s="142"/>
      <c r="BM21" s="142"/>
      <c r="BN21" s="144"/>
      <c r="BO21" s="144"/>
      <c r="BP21" s="142"/>
      <c r="BQ21" s="142"/>
      <c r="BR21" s="149"/>
      <c r="BS21" s="145"/>
      <c r="BT21" s="145"/>
      <c r="BU21" s="146"/>
      <c r="BV21" s="147"/>
      <c r="BW21" s="148"/>
      <c r="BX21" s="142"/>
      <c r="BY21" s="142"/>
      <c r="BZ21" s="144"/>
      <c r="CA21" s="144"/>
      <c r="CB21" s="142"/>
      <c r="CC21" s="142"/>
      <c r="CD21" s="149"/>
      <c r="CE21" s="145"/>
      <c r="CF21" s="145"/>
      <c r="CG21" s="146"/>
      <c r="CH21" s="147"/>
      <c r="CI21" s="148"/>
      <c r="CJ21" s="142"/>
      <c r="CK21" s="142"/>
      <c r="CL21" s="144"/>
      <c r="CM21" s="144"/>
      <c r="CN21" s="142"/>
      <c r="CO21" s="142"/>
      <c r="CP21" s="149"/>
      <c r="CQ21" s="145"/>
      <c r="CR21" s="145"/>
      <c r="CS21" s="146"/>
      <c r="CT21" s="147"/>
      <c r="CU21" s="148"/>
      <c r="CV21" s="142"/>
      <c r="CW21" s="142"/>
      <c r="CX21" s="144"/>
      <c r="CY21" s="144"/>
      <c r="CZ21" s="142"/>
      <c r="DA21" s="142"/>
      <c r="DB21" s="149"/>
      <c r="DC21" s="145"/>
      <c r="DD21" s="145"/>
      <c r="DE21" s="146"/>
      <c r="DF21" s="147"/>
      <c r="DG21" s="148"/>
      <c r="DH21" s="142"/>
      <c r="DI21" s="142"/>
      <c r="DJ21" s="144"/>
      <c r="DK21" s="144"/>
      <c r="DL21" s="142"/>
      <c r="DM21" s="142"/>
      <c r="DN21" s="149"/>
      <c r="DO21" s="145"/>
      <c r="DP21" s="145"/>
      <c r="DQ21" s="146"/>
      <c r="DR21" s="147"/>
      <c r="DS21" s="148"/>
      <c r="DT21" s="142"/>
      <c r="DU21" s="142"/>
      <c r="DV21" s="144"/>
      <c r="DW21" s="144"/>
      <c r="DX21" s="142"/>
      <c r="DY21" s="142"/>
      <c r="DZ21" s="149"/>
      <c r="EA21" s="145"/>
      <c r="EB21" s="145"/>
      <c r="EC21" s="146"/>
      <c r="ED21" s="147"/>
      <c r="EE21" s="148"/>
      <c r="EF21" s="142"/>
      <c r="EG21" s="142"/>
      <c r="EH21" s="144"/>
      <c r="EI21" s="144"/>
      <c r="EJ21" s="142"/>
      <c r="EK21" s="142"/>
      <c r="EL21" s="149"/>
      <c r="EM21" s="145"/>
      <c r="EN21" s="145"/>
      <c r="EO21" s="146"/>
      <c r="EP21" s="147"/>
      <c r="EQ21" s="148"/>
      <c r="ER21" s="142"/>
      <c r="ES21" s="142"/>
      <c r="ET21" s="144"/>
      <c r="EU21" s="144"/>
      <c r="EV21" s="142"/>
      <c r="EW21" s="142"/>
      <c r="EX21" s="149"/>
      <c r="EY21" s="145"/>
      <c r="EZ21" s="145"/>
      <c r="FA21" s="146"/>
      <c r="FB21" s="147"/>
      <c r="FC21" s="148"/>
      <c r="FD21" s="142"/>
      <c r="FE21" s="142"/>
      <c r="FF21" s="144"/>
      <c r="FG21" s="144"/>
      <c r="FH21" s="142"/>
      <c r="FI21" s="142"/>
      <c r="FJ21" s="149"/>
      <c r="FK21" s="145"/>
      <c r="FL21" s="145"/>
      <c r="FM21" s="146"/>
      <c r="FN21" s="147"/>
      <c r="FO21" s="148"/>
      <c r="FP21" s="142"/>
      <c r="FQ21" s="142"/>
      <c r="FR21" s="144"/>
      <c r="FS21" s="144"/>
      <c r="FT21" s="142"/>
      <c r="FU21" s="142"/>
      <c r="FV21" s="149"/>
      <c r="FW21" s="145"/>
      <c r="FX21" s="145"/>
      <c r="FY21" s="146"/>
      <c r="FZ21" s="147"/>
      <c r="GA21" s="148"/>
      <c r="GB21" s="142"/>
      <c r="GC21" s="142"/>
      <c r="GD21" s="144"/>
      <c r="GE21" s="144"/>
      <c r="GF21" s="142"/>
      <c r="GG21" s="142"/>
      <c r="GH21" s="149"/>
      <c r="GI21" s="145"/>
      <c r="GJ21" s="145"/>
      <c r="GK21" s="146"/>
      <c r="GL21" s="147"/>
      <c r="GM21" s="148"/>
      <c r="GN21" s="142"/>
      <c r="GO21" s="142"/>
      <c r="GP21" s="144"/>
      <c r="GQ21" s="144"/>
      <c r="GR21" s="142"/>
      <c r="GS21" s="142"/>
      <c r="GT21" s="149"/>
      <c r="GU21" s="145"/>
      <c r="GV21" s="145"/>
      <c r="GW21" s="146"/>
      <c r="GX21" s="147"/>
      <c r="GY21" s="148"/>
      <c r="GZ21" s="142"/>
      <c r="HA21" s="142"/>
      <c r="HB21" s="144"/>
      <c r="HC21" s="144"/>
      <c r="HD21" s="142"/>
      <c r="HE21" s="142"/>
      <c r="HF21" s="149"/>
      <c r="HG21" s="145"/>
      <c r="HH21" s="145"/>
      <c r="HI21" s="146"/>
      <c r="HJ21" s="147"/>
      <c r="HK21" s="148"/>
      <c r="HL21" s="142"/>
      <c r="HM21" s="142"/>
      <c r="HN21" s="144"/>
      <c r="HO21" s="144"/>
      <c r="HP21" s="142"/>
      <c r="HQ21" s="142"/>
      <c r="HR21" s="149"/>
      <c r="HS21" s="145"/>
      <c r="HT21" s="145"/>
      <c r="HU21" s="146"/>
      <c r="HV21" s="147"/>
      <c r="HW21" s="148"/>
      <c r="HX21" s="142"/>
      <c r="HY21" s="142"/>
      <c r="HZ21" s="144"/>
      <c r="IA21" s="144"/>
      <c r="IB21" s="142"/>
      <c r="IC21" s="142"/>
      <c r="ID21" s="149"/>
      <c r="IE21" s="145"/>
      <c r="IF21" s="145"/>
      <c r="IG21" s="146"/>
      <c r="IH21" s="147"/>
      <c r="II21" s="148"/>
      <c r="IJ21" s="142"/>
      <c r="IK21" s="142"/>
      <c r="IL21" s="144"/>
    </row>
    <row r="22" spans="1:246" s="150" customFormat="1" x14ac:dyDescent="0.2">
      <c r="A22" s="163" t="s">
        <v>288</v>
      </c>
      <c r="B22" s="172" t="s">
        <v>289</v>
      </c>
      <c r="C22" s="173" t="s">
        <v>20</v>
      </c>
      <c r="D22" s="174">
        <v>1</v>
      </c>
      <c r="E22" s="163"/>
      <c r="F22" s="175"/>
      <c r="G22" s="175"/>
      <c r="H22" s="176"/>
      <c r="I22" s="176"/>
      <c r="J22" s="185">
        <v>0</v>
      </c>
      <c r="K22" s="182">
        <f t="shared" si="0"/>
        <v>0</v>
      </c>
      <c r="L22" s="160"/>
      <c r="M22" s="146"/>
      <c r="N22" s="147"/>
      <c r="O22" s="148"/>
      <c r="P22" s="142"/>
      <c r="Q22" s="142"/>
      <c r="R22" s="144"/>
      <c r="S22" s="144"/>
      <c r="T22" s="142"/>
      <c r="U22" s="142"/>
      <c r="V22" s="149"/>
      <c r="W22" s="145"/>
      <c r="X22" s="145"/>
      <c r="Y22" s="146"/>
      <c r="Z22" s="147"/>
      <c r="AA22" s="148"/>
      <c r="AB22" s="142"/>
      <c r="AC22" s="142"/>
      <c r="AD22" s="144"/>
      <c r="AE22" s="144"/>
      <c r="AF22" s="142"/>
      <c r="AG22" s="142"/>
      <c r="AH22" s="149"/>
      <c r="AI22" s="145"/>
      <c r="AJ22" s="145"/>
      <c r="AK22" s="146"/>
      <c r="AL22" s="147"/>
      <c r="AM22" s="148"/>
      <c r="AN22" s="142"/>
      <c r="AO22" s="142"/>
      <c r="AP22" s="144"/>
      <c r="AQ22" s="144"/>
      <c r="AR22" s="142"/>
      <c r="AS22" s="142"/>
      <c r="AT22" s="149"/>
      <c r="AU22" s="145"/>
      <c r="AV22" s="145"/>
      <c r="AW22" s="146"/>
      <c r="AX22" s="147"/>
      <c r="AY22" s="148"/>
      <c r="AZ22" s="142"/>
      <c r="BA22" s="142"/>
      <c r="BB22" s="144"/>
      <c r="BC22" s="144"/>
      <c r="BD22" s="142"/>
      <c r="BE22" s="142"/>
      <c r="BF22" s="149"/>
      <c r="BG22" s="145"/>
      <c r="BH22" s="145"/>
      <c r="BI22" s="146"/>
      <c r="BJ22" s="147"/>
      <c r="BK22" s="148"/>
      <c r="BL22" s="142"/>
      <c r="BM22" s="142"/>
      <c r="BN22" s="144"/>
      <c r="BO22" s="144"/>
      <c r="BP22" s="142"/>
      <c r="BQ22" s="142"/>
      <c r="BR22" s="149"/>
      <c r="BS22" s="145"/>
      <c r="BT22" s="145"/>
      <c r="BU22" s="146"/>
      <c r="BV22" s="147"/>
      <c r="BW22" s="148"/>
      <c r="BX22" s="142"/>
      <c r="BY22" s="142"/>
      <c r="BZ22" s="144"/>
      <c r="CA22" s="144"/>
      <c r="CB22" s="142"/>
      <c r="CC22" s="142"/>
      <c r="CD22" s="149"/>
      <c r="CE22" s="145"/>
      <c r="CF22" s="145"/>
      <c r="CG22" s="146"/>
      <c r="CH22" s="147"/>
      <c r="CI22" s="148"/>
      <c r="CJ22" s="142"/>
      <c r="CK22" s="142"/>
      <c r="CL22" s="144"/>
      <c r="CM22" s="144"/>
      <c r="CN22" s="142"/>
      <c r="CO22" s="142"/>
      <c r="CP22" s="149"/>
      <c r="CQ22" s="145"/>
      <c r="CR22" s="145"/>
      <c r="CS22" s="146"/>
      <c r="CT22" s="147"/>
      <c r="CU22" s="148"/>
      <c r="CV22" s="142"/>
      <c r="CW22" s="142"/>
      <c r="CX22" s="144"/>
      <c r="CY22" s="144"/>
      <c r="CZ22" s="142"/>
      <c r="DA22" s="142"/>
      <c r="DB22" s="149"/>
      <c r="DC22" s="145"/>
      <c r="DD22" s="145"/>
      <c r="DE22" s="146"/>
      <c r="DF22" s="147"/>
      <c r="DG22" s="148"/>
      <c r="DH22" s="142"/>
      <c r="DI22" s="142"/>
      <c r="DJ22" s="144"/>
      <c r="DK22" s="144"/>
      <c r="DL22" s="142"/>
      <c r="DM22" s="142"/>
      <c r="DN22" s="149"/>
      <c r="DO22" s="145"/>
      <c r="DP22" s="145"/>
      <c r="DQ22" s="146"/>
      <c r="DR22" s="147"/>
      <c r="DS22" s="148"/>
      <c r="DT22" s="142"/>
      <c r="DU22" s="142"/>
      <c r="DV22" s="144"/>
      <c r="DW22" s="144"/>
      <c r="DX22" s="142"/>
      <c r="DY22" s="142"/>
      <c r="DZ22" s="149"/>
      <c r="EA22" s="145"/>
      <c r="EB22" s="145"/>
      <c r="EC22" s="146"/>
      <c r="ED22" s="147"/>
      <c r="EE22" s="148"/>
      <c r="EF22" s="142"/>
      <c r="EG22" s="142"/>
      <c r="EH22" s="144"/>
      <c r="EI22" s="144"/>
      <c r="EJ22" s="142"/>
      <c r="EK22" s="142"/>
      <c r="EL22" s="149"/>
      <c r="EM22" s="145"/>
      <c r="EN22" s="145"/>
      <c r="EO22" s="146"/>
      <c r="EP22" s="147"/>
      <c r="EQ22" s="148"/>
      <c r="ER22" s="142"/>
      <c r="ES22" s="142"/>
      <c r="ET22" s="144"/>
      <c r="EU22" s="144"/>
      <c r="EV22" s="142"/>
      <c r="EW22" s="142"/>
      <c r="EX22" s="149"/>
      <c r="EY22" s="145"/>
      <c r="EZ22" s="145"/>
      <c r="FA22" s="146"/>
      <c r="FB22" s="147"/>
      <c r="FC22" s="148"/>
      <c r="FD22" s="142"/>
      <c r="FE22" s="142"/>
      <c r="FF22" s="144"/>
      <c r="FG22" s="144"/>
      <c r="FH22" s="142"/>
      <c r="FI22" s="142"/>
      <c r="FJ22" s="149"/>
      <c r="FK22" s="145"/>
      <c r="FL22" s="145"/>
      <c r="FM22" s="146"/>
      <c r="FN22" s="147"/>
      <c r="FO22" s="148"/>
      <c r="FP22" s="142"/>
      <c r="FQ22" s="142"/>
      <c r="FR22" s="144"/>
      <c r="FS22" s="144"/>
      <c r="FT22" s="142"/>
      <c r="FU22" s="142"/>
      <c r="FV22" s="149"/>
      <c r="FW22" s="145"/>
      <c r="FX22" s="145"/>
      <c r="FY22" s="146"/>
      <c r="FZ22" s="147"/>
      <c r="GA22" s="148"/>
      <c r="GB22" s="142"/>
      <c r="GC22" s="142"/>
      <c r="GD22" s="144"/>
      <c r="GE22" s="144"/>
      <c r="GF22" s="142"/>
      <c r="GG22" s="142"/>
      <c r="GH22" s="149"/>
      <c r="GI22" s="145"/>
      <c r="GJ22" s="145"/>
      <c r="GK22" s="146"/>
      <c r="GL22" s="147"/>
      <c r="GM22" s="148"/>
      <c r="GN22" s="142"/>
      <c r="GO22" s="142"/>
      <c r="GP22" s="144"/>
      <c r="GQ22" s="144"/>
      <c r="GR22" s="142"/>
      <c r="GS22" s="142"/>
      <c r="GT22" s="149"/>
      <c r="GU22" s="145"/>
      <c r="GV22" s="145"/>
      <c r="GW22" s="146"/>
      <c r="GX22" s="147"/>
      <c r="GY22" s="148"/>
      <c r="GZ22" s="142"/>
      <c r="HA22" s="142"/>
      <c r="HB22" s="144"/>
      <c r="HC22" s="144"/>
      <c r="HD22" s="142"/>
      <c r="HE22" s="142"/>
      <c r="HF22" s="149"/>
      <c r="HG22" s="145"/>
      <c r="HH22" s="145"/>
      <c r="HI22" s="146"/>
      <c r="HJ22" s="147"/>
      <c r="HK22" s="148"/>
      <c r="HL22" s="142"/>
      <c r="HM22" s="142"/>
      <c r="HN22" s="144"/>
      <c r="HO22" s="144"/>
      <c r="HP22" s="142"/>
      <c r="HQ22" s="142"/>
      <c r="HR22" s="149"/>
      <c r="HS22" s="145"/>
      <c r="HT22" s="145"/>
      <c r="HU22" s="146"/>
      <c r="HV22" s="147"/>
      <c r="HW22" s="148"/>
      <c r="HX22" s="142"/>
      <c r="HY22" s="142"/>
      <c r="HZ22" s="144"/>
      <c r="IA22" s="144"/>
      <c r="IB22" s="142"/>
      <c r="IC22" s="142"/>
      <c r="ID22" s="149"/>
      <c r="IE22" s="145"/>
      <c r="IF22" s="145"/>
      <c r="IG22" s="146"/>
      <c r="IH22" s="147"/>
      <c r="II22" s="148"/>
      <c r="IJ22" s="142"/>
      <c r="IK22" s="142"/>
      <c r="IL22" s="144"/>
    </row>
    <row r="23" spans="1:246" s="150" customFormat="1" x14ac:dyDescent="0.2">
      <c r="A23" s="163" t="s">
        <v>290</v>
      </c>
      <c r="B23" s="172" t="s">
        <v>291</v>
      </c>
      <c r="C23" s="173" t="s">
        <v>115</v>
      </c>
      <c r="D23" s="177">
        <v>0.3</v>
      </c>
      <c r="E23" s="163"/>
      <c r="F23" s="175"/>
      <c r="G23" s="175"/>
      <c r="H23" s="176"/>
      <c r="I23" s="176"/>
      <c r="J23" s="185">
        <v>0</v>
      </c>
      <c r="K23" s="182">
        <f t="shared" si="0"/>
        <v>0</v>
      </c>
      <c r="L23" s="160"/>
      <c r="M23" s="146"/>
      <c r="N23" s="147"/>
      <c r="O23" s="148"/>
      <c r="P23" s="142"/>
      <c r="Q23" s="142"/>
      <c r="R23" s="144"/>
      <c r="S23" s="144"/>
      <c r="T23" s="142"/>
      <c r="U23" s="142"/>
      <c r="V23" s="149"/>
      <c r="W23" s="145"/>
      <c r="X23" s="145"/>
      <c r="Y23" s="146"/>
      <c r="Z23" s="147"/>
      <c r="AA23" s="148"/>
      <c r="AB23" s="142"/>
      <c r="AC23" s="142"/>
      <c r="AD23" s="144"/>
      <c r="AE23" s="144"/>
      <c r="AF23" s="142"/>
      <c r="AG23" s="142"/>
      <c r="AH23" s="149"/>
      <c r="AI23" s="145"/>
      <c r="AJ23" s="145"/>
      <c r="AK23" s="146"/>
      <c r="AL23" s="147"/>
      <c r="AM23" s="148"/>
      <c r="AN23" s="142"/>
      <c r="AO23" s="142"/>
      <c r="AP23" s="144"/>
      <c r="AQ23" s="144"/>
      <c r="AR23" s="142"/>
      <c r="AS23" s="142"/>
      <c r="AT23" s="149"/>
      <c r="AU23" s="145"/>
      <c r="AV23" s="145"/>
      <c r="AW23" s="146"/>
      <c r="AX23" s="147"/>
      <c r="AY23" s="148"/>
      <c r="AZ23" s="142"/>
      <c r="BA23" s="142"/>
      <c r="BB23" s="144"/>
      <c r="BC23" s="144"/>
      <c r="BD23" s="142"/>
      <c r="BE23" s="142"/>
      <c r="BF23" s="149"/>
      <c r="BG23" s="145"/>
      <c r="BH23" s="145"/>
      <c r="BI23" s="146"/>
      <c r="BJ23" s="147"/>
      <c r="BK23" s="148"/>
      <c r="BL23" s="142"/>
      <c r="BM23" s="142"/>
      <c r="BN23" s="144"/>
      <c r="BO23" s="144"/>
      <c r="BP23" s="142"/>
      <c r="BQ23" s="142"/>
      <c r="BR23" s="149"/>
      <c r="BS23" s="145"/>
      <c r="BT23" s="145"/>
      <c r="BU23" s="146"/>
      <c r="BV23" s="147"/>
      <c r="BW23" s="148"/>
      <c r="BX23" s="142"/>
      <c r="BY23" s="142"/>
      <c r="BZ23" s="144"/>
      <c r="CA23" s="144"/>
      <c r="CB23" s="142"/>
      <c r="CC23" s="142"/>
      <c r="CD23" s="149"/>
      <c r="CE23" s="145"/>
      <c r="CF23" s="145"/>
      <c r="CG23" s="146"/>
      <c r="CH23" s="147"/>
      <c r="CI23" s="148"/>
      <c r="CJ23" s="142"/>
      <c r="CK23" s="142"/>
      <c r="CL23" s="144"/>
      <c r="CM23" s="144"/>
      <c r="CN23" s="142"/>
      <c r="CO23" s="142"/>
      <c r="CP23" s="149"/>
      <c r="CQ23" s="145"/>
      <c r="CR23" s="145"/>
      <c r="CS23" s="146"/>
      <c r="CT23" s="147"/>
      <c r="CU23" s="148"/>
      <c r="CV23" s="142"/>
      <c r="CW23" s="142"/>
      <c r="CX23" s="144"/>
      <c r="CY23" s="144"/>
      <c r="CZ23" s="142"/>
      <c r="DA23" s="142"/>
      <c r="DB23" s="149"/>
      <c r="DC23" s="145"/>
      <c r="DD23" s="145"/>
      <c r="DE23" s="146"/>
      <c r="DF23" s="147"/>
      <c r="DG23" s="148"/>
      <c r="DH23" s="142"/>
      <c r="DI23" s="142"/>
      <c r="DJ23" s="144"/>
      <c r="DK23" s="144"/>
      <c r="DL23" s="142"/>
      <c r="DM23" s="142"/>
      <c r="DN23" s="149"/>
      <c r="DO23" s="145"/>
      <c r="DP23" s="145"/>
      <c r="DQ23" s="146"/>
      <c r="DR23" s="147"/>
      <c r="DS23" s="148"/>
      <c r="DT23" s="142"/>
      <c r="DU23" s="142"/>
      <c r="DV23" s="144"/>
      <c r="DW23" s="144"/>
      <c r="DX23" s="142"/>
      <c r="DY23" s="142"/>
      <c r="DZ23" s="149"/>
      <c r="EA23" s="145"/>
      <c r="EB23" s="145"/>
      <c r="EC23" s="146"/>
      <c r="ED23" s="147"/>
      <c r="EE23" s="148"/>
      <c r="EF23" s="142"/>
      <c r="EG23" s="142"/>
      <c r="EH23" s="144"/>
      <c r="EI23" s="144"/>
      <c r="EJ23" s="142"/>
      <c r="EK23" s="142"/>
      <c r="EL23" s="149"/>
      <c r="EM23" s="145"/>
      <c r="EN23" s="145"/>
      <c r="EO23" s="146"/>
      <c r="EP23" s="147"/>
      <c r="EQ23" s="148"/>
      <c r="ER23" s="142"/>
      <c r="ES23" s="142"/>
      <c r="ET23" s="144"/>
      <c r="EU23" s="144"/>
      <c r="EV23" s="142"/>
      <c r="EW23" s="142"/>
      <c r="EX23" s="149"/>
      <c r="EY23" s="145"/>
      <c r="EZ23" s="145"/>
      <c r="FA23" s="146"/>
      <c r="FB23" s="147"/>
      <c r="FC23" s="148"/>
      <c r="FD23" s="142"/>
      <c r="FE23" s="142"/>
      <c r="FF23" s="144"/>
      <c r="FG23" s="144"/>
      <c r="FH23" s="142"/>
      <c r="FI23" s="142"/>
      <c r="FJ23" s="149"/>
      <c r="FK23" s="145"/>
      <c r="FL23" s="145"/>
      <c r="FM23" s="146"/>
      <c r="FN23" s="147"/>
      <c r="FO23" s="148"/>
      <c r="FP23" s="142"/>
      <c r="FQ23" s="142"/>
      <c r="FR23" s="144"/>
      <c r="FS23" s="144"/>
      <c r="FT23" s="142"/>
      <c r="FU23" s="142"/>
      <c r="FV23" s="149"/>
      <c r="FW23" s="145"/>
      <c r="FX23" s="145"/>
      <c r="FY23" s="146"/>
      <c r="FZ23" s="147"/>
      <c r="GA23" s="148"/>
      <c r="GB23" s="142"/>
      <c r="GC23" s="142"/>
      <c r="GD23" s="144"/>
      <c r="GE23" s="144"/>
      <c r="GF23" s="142"/>
      <c r="GG23" s="142"/>
      <c r="GH23" s="149"/>
      <c r="GI23" s="145"/>
      <c r="GJ23" s="145"/>
      <c r="GK23" s="146"/>
      <c r="GL23" s="147"/>
      <c r="GM23" s="148"/>
      <c r="GN23" s="142"/>
      <c r="GO23" s="142"/>
      <c r="GP23" s="144"/>
      <c r="GQ23" s="144"/>
      <c r="GR23" s="142"/>
      <c r="GS23" s="142"/>
      <c r="GT23" s="149"/>
      <c r="GU23" s="145"/>
      <c r="GV23" s="145"/>
      <c r="GW23" s="146"/>
      <c r="GX23" s="147"/>
      <c r="GY23" s="148"/>
      <c r="GZ23" s="142"/>
      <c r="HA23" s="142"/>
      <c r="HB23" s="144"/>
      <c r="HC23" s="144"/>
      <c r="HD23" s="142"/>
      <c r="HE23" s="142"/>
      <c r="HF23" s="149"/>
      <c r="HG23" s="145"/>
      <c r="HH23" s="145"/>
      <c r="HI23" s="146"/>
      <c r="HJ23" s="147"/>
      <c r="HK23" s="148"/>
      <c r="HL23" s="142"/>
      <c r="HM23" s="142"/>
      <c r="HN23" s="144"/>
      <c r="HO23" s="144"/>
      <c r="HP23" s="142"/>
      <c r="HQ23" s="142"/>
      <c r="HR23" s="149"/>
      <c r="HS23" s="145"/>
      <c r="HT23" s="145"/>
      <c r="HU23" s="146"/>
      <c r="HV23" s="147"/>
      <c r="HW23" s="148"/>
      <c r="HX23" s="142"/>
      <c r="HY23" s="142"/>
      <c r="HZ23" s="144"/>
      <c r="IA23" s="144"/>
      <c r="IB23" s="142"/>
      <c r="IC23" s="142"/>
      <c r="ID23" s="149"/>
      <c r="IE23" s="145"/>
      <c r="IF23" s="145"/>
      <c r="IG23" s="146"/>
      <c r="IH23" s="147"/>
      <c r="II23" s="148"/>
      <c r="IJ23" s="142"/>
      <c r="IK23" s="142"/>
      <c r="IL23" s="144"/>
    </row>
    <row r="24" spans="1:246" s="150" customFormat="1" x14ac:dyDescent="0.2">
      <c r="A24" s="163" t="s">
        <v>292</v>
      </c>
      <c r="B24" s="172" t="s">
        <v>293</v>
      </c>
      <c r="C24" s="173" t="s">
        <v>9</v>
      </c>
      <c r="D24" s="174">
        <v>10</v>
      </c>
      <c r="E24" s="163"/>
      <c r="F24" s="175"/>
      <c r="G24" s="175"/>
      <c r="H24" s="176"/>
      <c r="I24" s="176"/>
      <c r="J24" s="185">
        <v>0</v>
      </c>
      <c r="K24" s="182">
        <f t="shared" si="0"/>
        <v>0</v>
      </c>
      <c r="L24" s="160"/>
      <c r="M24" s="146"/>
      <c r="N24" s="147"/>
      <c r="O24" s="148"/>
      <c r="P24" s="142"/>
      <c r="Q24" s="142"/>
      <c r="R24" s="144"/>
      <c r="S24" s="144"/>
      <c r="T24" s="142"/>
      <c r="U24" s="142"/>
      <c r="V24" s="149"/>
      <c r="W24" s="145"/>
      <c r="X24" s="145"/>
      <c r="Y24" s="146"/>
      <c r="Z24" s="147"/>
      <c r="AA24" s="148"/>
      <c r="AB24" s="142"/>
      <c r="AC24" s="142"/>
      <c r="AD24" s="144"/>
      <c r="AE24" s="144"/>
      <c r="AF24" s="142"/>
      <c r="AG24" s="142"/>
      <c r="AH24" s="149"/>
      <c r="AI24" s="145"/>
      <c r="AJ24" s="145"/>
      <c r="AK24" s="146"/>
      <c r="AL24" s="147"/>
      <c r="AM24" s="148"/>
      <c r="AN24" s="142"/>
      <c r="AO24" s="142"/>
      <c r="AP24" s="144"/>
      <c r="AQ24" s="144"/>
      <c r="AR24" s="142"/>
      <c r="AS24" s="142"/>
      <c r="AT24" s="149"/>
      <c r="AU24" s="145"/>
      <c r="AV24" s="145"/>
      <c r="AW24" s="146"/>
      <c r="AX24" s="147"/>
      <c r="AY24" s="148"/>
      <c r="AZ24" s="142"/>
      <c r="BA24" s="142"/>
      <c r="BB24" s="144"/>
      <c r="BC24" s="144"/>
      <c r="BD24" s="142"/>
      <c r="BE24" s="142"/>
      <c r="BF24" s="149"/>
      <c r="BG24" s="145"/>
      <c r="BH24" s="145"/>
      <c r="BI24" s="146"/>
      <c r="BJ24" s="147"/>
      <c r="BK24" s="148"/>
      <c r="BL24" s="142"/>
      <c r="BM24" s="142"/>
      <c r="BN24" s="144"/>
      <c r="BO24" s="144"/>
      <c r="BP24" s="142"/>
      <c r="BQ24" s="142"/>
      <c r="BR24" s="149"/>
      <c r="BS24" s="145"/>
      <c r="BT24" s="145"/>
      <c r="BU24" s="146"/>
      <c r="BV24" s="147"/>
      <c r="BW24" s="148"/>
      <c r="BX24" s="142"/>
      <c r="BY24" s="142"/>
      <c r="BZ24" s="144"/>
      <c r="CA24" s="144"/>
      <c r="CB24" s="142"/>
      <c r="CC24" s="142"/>
      <c r="CD24" s="149"/>
      <c r="CE24" s="145"/>
      <c r="CF24" s="145"/>
      <c r="CG24" s="146"/>
      <c r="CH24" s="147"/>
      <c r="CI24" s="148"/>
      <c r="CJ24" s="142"/>
      <c r="CK24" s="142"/>
      <c r="CL24" s="144"/>
      <c r="CM24" s="144"/>
      <c r="CN24" s="142"/>
      <c r="CO24" s="142"/>
      <c r="CP24" s="149"/>
      <c r="CQ24" s="145"/>
      <c r="CR24" s="145"/>
      <c r="CS24" s="146"/>
      <c r="CT24" s="147"/>
      <c r="CU24" s="148"/>
      <c r="CV24" s="142"/>
      <c r="CW24" s="142"/>
      <c r="CX24" s="144"/>
      <c r="CY24" s="144"/>
      <c r="CZ24" s="142"/>
      <c r="DA24" s="142"/>
      <c r="DB24" s="149"/>
      <c r="DC24" s="145"/>
      <c r="DD24" s="145"/>
      <c r="DE24" s="146"/>
      <c r="DF24" s="147"/>
      <c r="DG24" s="148"/>
      <c r="DH24" s="142"/>
      <c r="DI24" s="142"/>
      <c r="DJ24" s="144"/>
      <c r="DK24" s="144"/>
      <c r="DL24" s="142"/>
      <c r="DM24" s="142"/>
      <c r="DN24" s="149"/>
      <c r="DO24" s="145"/>
      <c r="DP24" s="145"/>
      <c r="DQ24" s="146"/>
      <c r="DR24" s="147"/>
      <c r="DS24" s="148"/>
      <c r="DT24" s="142"/>
      <c r="DU24" s="142"/>
      <c r="DV24" s="144"/>
      <c r="DW24" s="144"/>
      <c r="DX24" s="142"/>
      <c r="DY24" s="142"/>
      <c r="DZ24" s="149"/>
      <c r="EA24" s="145"/>
      <c r="EB24" s="145"/>
      <c r="EC24" s="146"/>
      <c r="ED24" s="147"/>
      <c r="EE24" s="148"/>
      <c r="EF24" s="142"/>
      <c r="EG24" s="142"/>
      <c r="EH24" s="144"/>
      <c r="EI24" s="144"/>
      <c r="EJ24" s="142"/>
      <c r="EK24" s="142"/>
      <c r="EL24" s="149"/>
      <c r="EM24" s="145"/>
      <c r="EN24" s="145"/>
      <c r="EO24" s="146"/>
      <c r="EP24" s="147"/>
      <c r="EQ24" s="148"/>
      <c r="ER24" s="142"/>
      <c r="ES24" s="142"/>
      <c r="ET24" s="144"/>
      <c r="EU24" s="144"/>
      <c r="EV24" s="142"/>
      <c r="EW24" s="142"/>
      <c r="EX24" s="149"/>
      <c r="EY24" s="145"/>
      <c r="EZ24" s="145"/>
      <c r="FA24" s="146"/>
      <c r="FB24" s="147"/>
      <c r="FC24" s="148"/>
      <c r="FD24" s="142"/>
      <c r="FE24" s="142"/>
      <c r="FF24" s="144"/>
      <c r="FG24" s="144"/>
      <c r="FH24" s="142"/>
      <c r="FI24" s="142"/>
      <c r="FJ24" s="149"/>
      <c r="FK24" s="145"/>
      <c r="FL24" s="145"/>
      <c r="FM24" s="146"/>
      <c r="FN24" s="147"/>
      <c r="FO24" s="148"/>
      <c r="FP24" s="142"/>
      <c r="FQ24" s="142"/>
      <c r="FR24" s="144"/>
      <c r="FS24" s="144"/>
      <c r="FT24" s="142"/>
      <c r="FU24" s="142"/>
      <c r="FV24" s="149"/>
      <c r="FW24" s="145"/>
      <c r="FX24" s="145"/>
      <c r="FY24" s="146"/>
      <c r="FZ24" s="147"/>
      <c r="GA24" s="148"/>
      <c r="GB24" s="142"/>
      <c r="GC24" s="142"/>
      <c r="GD24" s="144"/>
      <c r="GE24" s="144"/>
      <c r="GF24" s="142"/>
      <c r="GG24" s="142"/>
      <c r="GH24" s="149"/>
      <c r="GI24" s="145"/>
      <c r="GJ24" s="145"/>
      <c r="GK24" s="146"/>
      <c r="GL24" s="147"/>
      <c r="GM24" s="148"/>
      <c r="GN24" s="142"/>
      <c r="GO24" s="142"/>
      <c r="GP24" s="144"/>
      <c r="GQ24" s="144"/>
      <c r="GR24" s="142"/>
      <c r="GS24" s="142"/>
      <c r="GT24" s="149"/>
      <c r="GU24" s="145"/>
      <c r="GV24" s="145"/>
      <c r="GW24" s="146"/>
      <c r="GX24" s="147"/>
      <c r="GY24" s="148"/>
      <c r="GZ24" s="142"/>
      <c r="HA24" s="142"/>
      <c r="HB24" s="144"/>
      <c r="HC24" s="144"/>
      <c r="HD24" s="142"/>
      <c r="HE24" s="142"/>
      <c r="HF24" s="149"/>
      <c r="HG24" s="145"/>
      <c r="HH24" s="145"/>
      <c r="HI24" s="146"/>
      <c r="HJ24" s="147"/>
      <c r="HK24" s="148"/>
      <c r="HL24" s="142"/>
      <c r="HM24" s="142"/>
      <c r="HN24" s="144"/>
      <c r="HO24" s="144"/>
      <c r="HP24" s="142"/>
      <c r="HQ24" s="142"/>
      <c r="HR24" s="149"/>
      <c r="HS24" s="145"/>
      <c r="HT24" s="145"/>
      <c r="HU24" s="146"/>
      <c r="HV24" s="147"/>
      <c r="HW24" s="148"/>
      <c r="HX24" s="142"/>
      <c r="HY24" s="142"/>
      <c r="HZ24" s="144"/>
      <c r="IA24" s="144"/>
      <c r="IB24" s="142"/>
      <c r="IC24" s="142"/>
      <c r="ID24" s="149"/>
      <c r="IE24" s="145"/>
      <c r="IF24" s="145"/>
      <c r="IG24" s="146"/>
      <c r="IH24" s="147"/>
      <c r="II24" s="148"/>
      <c r="IJ24" s="142"/>
      <c r="IK24" s="142"/>
      <c r="IL24" s="144"/>
    </row>
    <row r="25" spans="1:246" s="150" customFormat="1" x14ac:dyDescent="0.2">
      <c r="A25" s="163" t="s">
        <v>294</v>
      </c>
      <c r="B25" s="172" t="s">
        <v>295</v>
      </c>
      <c r="C25" s="173" t="s">
        <v>20</v>
      </c>
      <c r="D25" s="174">
        <v>1</v>
      </c>
      <c r="E25" s="163"/>
      <c r="F25" s="175"/>
      <c r="G25" s="175"/>
      <c r="H25" s="176"/>
      <c r="I25" s="176"/>
      <c r="J25" s="185">
        <v>0</v>
      </c>
      <c r="K25" s="182">
        <f t="shared" si="0"/>
        <v>0</v>
      </c>
      <c r="L25" s="160"/>
      <c r="M25" s="146"/>
      <c r="N25" s="147"/>
      <c r="O25" s="148"/>
      <c r="P25" s="142"/>
      <c r="Q25" s="142"/>
      <c r="R25" s="144"/>
      <c r="S25" s="144"/>
      <c r="T25" s="142"/>
      <c r="U25" s="142"/>
      <c r="V25" s="149"/>
      <c r="W25" s="145"/>
      <c r="X25" s="145"/>
      <c r="Y25" s="146"/>
      <c r="Z25" s="147"/>
      <c r="AA25" s="148"/>
      <c r="AB25" s="142"/>
      <c r="AC25" s="142"/>
      <c r="AD25" s="144"/>
      <c r="AE25" s="144"/>
      <c r="AF25" s="142"/>
      <c r="AG25" s="142"/>
      <c r="AH25" s="149"/>
      <c r="AI25" s="145"/>
      <c r="AJ25" s="145"/>
      <c r="AK25" s="146"/>
      <c r="AL25" s="147"/>
      <c r="AM25" s="148"/>
      <c r="AN25" s="142"/>
      <c r="AO25" s="142"/>
      <c r="AP25" s="144"/>
      <c r="AQ25" s="144"/>
      <c r="AR25" s="142"/>
      <c r="AS25" s="142"/>
      <c r="AT25" s="149"/>
      <c r="AU25" s="145"/>
      <c r="AV25" s="145"/>
      <c r="AW25" s="146"/>
      <c r="AX25" s="147"/>
      <c r="AY25" s="148"/>
      <c r="AZ25" s="142"/>
      <c r="BA25" s="142"/>
      <c r="BB25" s="144"/>
      <c r="BC25" s="144"/>
      <c r="BD25" s="142"/>
      <c r="BE25" s="142"/>
      <c r="BF25" s="149"/>
      <c r="BG25" s="145"/>
      <c r="BH25" s="145"/>
      <c r="BI25" s="146"/>
      <c r="BJ25" s="147"/>
      <c r="BK25" s="148"/>
      <c r="BL25" s="142"/>
      <c r="BM25" s="142"/>
      <c r="BN25" s="144"/>
      <c r="BO25" s="144"/>
      <c r="BP25" s="142"/>
      <c r="BQ25" s="142"/>
      <c r="BR25" s="149"/>
      <c r="BS25" s="145"/>
      <c r="BT25" s="145"/>
      <c r="BU25" s="146"/>
      <c r="BV25" s="147"/>
      <c r="BW25" s="148"/>
      <c r="BX25" s="142"/>
      <c r="BY25" s="142"/>
      <c r="BZ25" s="144"/>
      <c r="CA25" s="144"/>
      <c r="CB25" s="142"/>
      <c r="CC25" s="142"/>
      <c r="CD25" s="149"/>
      <c r="CE25" s="145"/>
      <c r="CF25" s="145"/>
      <c r="CG25" s="146"/>
      <c r="CH25" s="147"/>
      <c r="CI25" s="148"/>
      <c r="CJ25" s="142"/>
      <c r="CK25" s="142"/>
      <c r="CL25" s="144"/>
      <c r="CM25" s="144"/>
      <c r="CN25" s="142"/>
      <c r="CO25" s="142"/>
      <c r="CP25" s="149"/>
      <c r="CQ25" s="145"/>
      <c r="CR25" s="145"/>
      <c r="CS25" s="146"/>
      <c r="CT25" s="147"/>
      <c r="CU25" s="148"/>
      <c r="CV25" s="142"/>
      <c r="CW25" s="142"/>
      <c r="CX25" s="144"/>
      <c r="CY25" s="144"/>
      <c r="CZ25" s="142"/>
      <c r="DA25" s="142"/>
      <c r="DB25" s="149"/>
      <c r="DC25" s="145"/>
      <c r="DD25" s="145"/>
      <c r="DE25" s="146"/>
      <c r="DF25" s="147"/>
      <c r="DG25" s="148"/>
      <c r="DH25" s="142"/>
      <c r="DI25" s="142"/>
      <c r="DJ25" s="144"/>
      <c r="DK25" s="144"/>
      <c r="DL25" s="142"/>
      <c r="DM25" s="142"/>
      <c r="DN25" s="149"/>
      <c r="DO25" s="145"/>
      <c r="DP25" s="145"/>
      <c r="DQ25" s="146"/>
      <c r="DR25" s="147"/>
      <c r="DS25" s="148"/>
      <c r="DT25" s="142"/>
      <c r="DU25" s="142"/>
      <c r="DV25" s="144"/>
      <c r="DW25" s="144"/>
      <c r="DX25" s="142"/>
      <c r="DY25" s="142"/>
      <c r="DZ25" s="149"/>
      <c r="EA25" s="145"/>
      <c r="EB25" s="145"/>
      <c r="EC25" s="146"/>
      <c r="ED25" s="147"/>
      <c r="EE25" s="148"/>
      <c r="EF25" s="142"/>
      <c r="EG25" s="142"/>
      <c r="EH25" s="144"/>
      <c r="EI25" s="144"/>
      <c r="EJ25" s="142"/>
      <c r="EK25" s="142"/>
      <c r="EL25" s="149"/>
      <c r="EM25" s="145"/>
      <c r="EN25" s="145"/>
      <c r="EO25" s="146"/>
      <c r="EP25" s="147"/>
      <c r="EQ25" s="148"/>
      <c r="ER25" s="142"/>
      <c r="ES25" s="142"/>
      <c r="ET25" s="144"/>
      <c r="EU25" s="144"/>
      <c r="EV25" s="142"/>
      <c r="EW25" s="142"/>
      <c r="EX25" s="149"/>
      <c r="EY25" s="145"/>
      <c r="EZ25" s="145"/>
      <c r="FA25" s="146"/>
      <c r="FB25" s="147"/>
      <c r="FC25" s="148"/>
      <c r="FD25" s="142"/>
      <c r="FE25" s="142"/>
      <c r="FF25" s="144"/>
      <c r="FG25" s="144"/>
      <c r="FH25" s="142"/>
      <c r="FI25" s="142"/>
      <c r="FJ25" s="149"/>
      <c r="FK25" s="145"/>
      <c r="FL25" s="145"/>
      <c r="FM25" s="146"/>
      <c r="FN25" s="147"/>
      <c r="FO25" s="148"/>
      <c r="FP25" s="142"/>
      <c r="FQ25" s="142"/>
      <c r="FR25" s="144"/>
      <c r="FS25" s="144"/>
      <c r="FT25" s="142"/>
      <c r="FU25" s="142"/>
      <c r="FV25" s="149"/>
      <c r="FW25" s="145"/>
      <c r="FX25" s="145"/>
      <c r="FY25" s="146"/>
      <c r="FZ25" s="147"/>
      <c r="GA25" s="148"/>
      <c r="GB25" s="142"/>
      <c r="GC25" s="142"/>
      <c r="GD25" s="144"/>
      <c r="GE25" s="144"/>
      <c r="GF25" s="142"/>
      <c r="GG25" s="142"/>
      <c r="GH25" s="149"/>
      <c r="GI25" s="145"/>
      <c r="GJ25" s="145"/>
      <c r="GK25" s="146"/>
      <c r="GL25" s="147"/>
      <c r="GM25" s="148"/>
      <c r="GN25" s="142"/>
      <c r="GO25" s="142"/>
      <c r="GP25" s="144"/>
      <c r="GQ25" s="144"/>
      <c r="GR25" s="142"/>
      <c r="GS25" s="142"/>
      <c r="GT25" s="149"/>
      <c r="GU25" s="145"/>
      <c r="GV25" s="145"/>
      <c r="GW25" s="146"/>
      <c r="GX25" s="147"/>
      <c r="GY25" s="148"/>
      <c r="GZ25" s="142"/>
      <c r="HA25" s="142"/>
      <c r="HB25" s="144"/>
      <c r="HC25" s="144"/>
      <c r="HD25" s="142"/>
      <c r="HE25" s="142"/>
      <c r="HF25" s="149"/>
      <c r="HG25" s="145"/>
      <c r="HH25" s="145"/>
      <c r="HI25" s="146"/>
      <c r="HJ25" s="147"/>
      <c r="HK25" s="148"/>
      <c r="HL25" s="142"/>
      <c r="HM25" s="142"/>
      <c r="HN25" s="144"/>
      <c r="HO25" s="144"/>
      <c r="HP25" s="142"/>
      <c r="HQ25" s="142"/>
      <c r="HR25" s="149"/>
      <c r="HS25" s="145"/>
      <c r="HT25" s="145"/>
      <c r="HU25" s="146"/>
      <c r="HV25" s="147"/>
      <c r="HW25" s="148"/>
      <c r="HX25" s="142"/>
      <c r="HY25" s="142"/>
      <c r="HZ25" s="144"/>
      <c r="IA25" s="144"/>
      <c r="IB25" s="142"/>
      <c r="IC25" s="142"/>
      <c r="ID25" s="149"/>
      <c r="IE25" s="145"/>
      <c r="IF25" s="145"/>
      <c r="IG25" s="146"/>
      <c r="IH25" s="147"/>
      <c r="II25" s="148"/>
      <c r="IJ25" s="142"/>
      <c r="IK25" s="142"/>
      <c r="IL25" s="144"/>
    </row>
    <row r="26" spans="1:246" s="150" customFormat="1" ht="7.5" customHeight="1" x14ac:dyDescent="0.2">
      <c r="A26" s="163"/>
      <c r="B26" s="172"/>
      <c r="C26" s="173"/>
      <c r="D26" s="174"/>
      <c r="E26" s="163"/>
      <c r="F26" s="175"/>
      <c r="G26" s="175"/>
      <c r="H26" s="176"/>
      <c r="I26" s="176"/>
      <c r="J26" s="181"/>
      <c r="K26" s="182"/>
      <c r="L26" s="160"/>
      <c r="M26" s="146"/>
      <c r="N26" s="147"/>
      <c r="O26" s="148"/>
      <c r="P26" s="142"/>
      <c r="Q26" s="142"/>
      <c r="R26" s="144"/>
      <c r="S26" s="144"/>
      <c r="T26" s="142"/>
      <c r="U26" s="142"/>
      <c r="V26" s="149"/>
      <c r="W26" s="145"/>
      <c r="X26" s="145"/>
      <c r="Y26" s="146"/>
      <c r="Z26" s="147"/>
      <c r="AA26" s="148"/>
      <c r="AB26" s="142"/>
      <c r="AC26" s="142"/>
      <c r="AD26" s="144"/>
      <c r="AE26" s="144"/>
      <c r="AF26" s="142"/>
      <c r="AG26" s="142"/>
      <c r="AH26" s="149"/>
      <c r="AI26" s="145"/>
      <c r="AJ26" s="145"/>
      <c r="AK26" s="146"/>
      <c r="AL26" s="147"/>
      <c r="AM26" s="148"/>
      <c r="AN26" s="142"/>
      <c r="AO26" s="142"/>
      <c r="AP26" s="144"/>
      <c r="AQ26" s="144"/>
      <c r="AR26" s="142"/>
      <c r="AS26" s="142"/>
      <c r="AT26" s="149"/>
      <c r="AU26" s="145"/>
      <c r="AV26" s="145"/>
      <c r="AW26" s="146"/>
      <c r="AX26" s="147"/>
      <c r="AY26" s="148"/>
      <c r="AZ26" s="142"/>
      <c r="BA26" s="142"/>
      <c r="BB26" s="144"/>
      <c r="BC26" s="144"/>
      <c r="BD26" s="142"/>
      <c r="BE26" s="142"/>
      <c r="BF26" s="149"/>
      <c r="BG26" s="145"/>
      <c r="BH26" s="145"/>
      <c r="BI26" s="146"/>
      <c r="BJ26" s="147"/>
      <c r="BK26" s="148"/>
      <c r="BL26" s="142"/>
      <c r="BM26" s="142"/>
      <c r="BN26" s="144"/>
      <c r="BO26" s="144"/>
      <c r="BP26" s="142"/>
      <c r="BQ26" s="142"/>
      <c r="BR26" s="149"/>
      <c r="BS26" s="145"/>
      <c r="BT26" s="145"/>
      <c r="BU26" s="146"/>
      <c r="BV26" s="147"/>
      <c r="BW26" s="148"/>
      <c r="BX26" s="142"/>
      <c r="BY26" s="142"/>
      <c r="BZ26" s="144"/>
      <c r="CA26" s="144"/>
      <c r="CB26" s="142"/>
      <c r="CC26" s="142"/>
      <c r="CD26" s="149"/>
      <c r="CE26" s="145"/>
      <c r="CF26" s="145"/>
      <c r="CG26" s="146"/>
      <c r="CH26" s="147"/>
      <c r="CI26" s="148"/>
      <c r="CJ26" s="142"/>
      <c r="CK26" s="142"/>
      <c r="CL26" s="144"/>
      <c r="CM26" s="144"/>
      <c r="CN26" s="142"/>
      <c r="CO26" s="142"/>
      <c r="CP26" s="149"/>
      <c r="CQ26" s="145"/>
      <c r="CR26" s="145"/>
      <c r="CS26" s="146"/>
      <c r="CT26" s="147"/>
      <c r="CU26" s="148"/>
      <c r="CV26" s="142"/>
      <c r="CW26" s="142"/>
      <c r="CX26" s="144"/>
      <c r="CY26" s="144"/>
      <c r="CZ26" s="142"/>
      <c r="DA26" s="142"/>
      <c r="DB26" s="149"/>
      <c r="DC26" s="145"/>
      <c r="DD26" s="145"/>
      <c r="DE26" s="146"/>
      <c r="DF26" s="147"/>
      <c r="DG26" s="148"/>
      <c r="DH26" s="142"/>
      <c r="DI26" s="142"/>
      <c r="DJ26" s="144"/>
      <c r="DK26" s="144"/>
      <c r="DL26" s="142"/>
      <c r="DM26" s="142"/>
      <c r="DN26" s="149"/>
      <c r="DO26" s="145"/>
      <c r="DP26" s="145"/>
      <c r="DQ26" s="146"/>
      <c r="DR26" s="147"/>
      <c r="DS26" s="148"/>
      <c r="DT26" s="142"/>
      <c r="DU26" s="142"/>
      <c r="DV26" s="144"/>
      <c r="DW26" s="144"/>
      <c r="DX26" s="142"/>
      <c r="DY26" s="142"/>
      <c r="DZ26" s="149"/>
      <c r="EA26" s="145"/>
      <c r="EB26" s="145"/>
      <c r="EC26" s="146"/>
      <c r="ED26" s="147"/>
      <c r="EE26" s="148"/>
      <c r="EF26" s="142"/>
      <c r="EG26" s="142"/>
      <c r="EH26" s="144"/>
      <c r="EI26" s="144"/>
      <c r="EJ26" s="142"/>
      <c r="EK26" s="142"/>
      <c r="EL26" s="149"/>
      <c r="EM26" s="145"/>
      <c r="EN26" s="145"/>
      <c r="EO26" s="146"/>
      <c r="EP26" s="147"/>
      <c r="EQ26" s="148"/>
      <c r="ER26" s="142"/>
      <c r="ES26" s="142"/>
      <c r="ET26" s="144"/>
      <c r="EU26" s="144"/>
      <c r="EV26" s="142"/>
      <c r="EW26" s="142"/>
      <c r="EX26" s="149"/>
      <c r="EY26" s="145"/>
      <c r="EZ26" s="145"/>
      <c r="FA26" s="146"/>
      <c r="FB26" s="147"/>
      <c r="FC26" s="148"/>
      <c r="FD26" s="142"/>
      <c r="FE26" s="142"/>
      <c r="FF26" s="144"/>
      <c r="FG26" s="144"/>
      <c r="FH26" s="142"/>
      <c r="FI26" s="142"/>
      <c r="FJ26" s="149"/>
      <c r="FK26" s="145"/>
      <c r="FL26" s="145"/>
      <c r="FM26" s="146"/>
      <c r="FN26" s="147"/>
      <c r="FO26" s="148"/>
      <c r="FP26" s="142"/>
      <c r="FQ26" s="142"/>
      <c r="FR26" s="144"/>
      <c r="FS26" s="144"/>
      <c r="FT26" s="142"/>
      <c r="FU26" s="142"/>
      <c r="FV26" s="149"/>
      <c r="FW26" s="145"/>
      <c r="FX26" s="145"/>
      <c r="FY26" s="146"/>
      <c r="FZ26" s="147"/>
      <c r="GA26" s="148"/>
      <c r="GB26" s="142"/>
      <c r="GC26" s="142"/>
      <c r="GD26" s="144"/>
      <c r="GE26" s="144"/>
      <c r="GF26" s="142"/>
      <c r="GG26" s="142"/>
      <c r="GH26" s="149"/>
      <c r="GI26" s="145"/>
      <c r="GJ26" s="145"/>
      <c r="GK26" s="146"/>
      <c r="GL26" s="147"/>
      <c r="GM26" s="148"/>
      <c r="GN26" s="142"/>
      <c r="GO26" s="142"/>
      <c r="GP26" s="144"/>
      <c r="GQ26" s="144"/>
      <c r="GR26" s="142"/>
      <c r="GS26" s="142"/>
      <c r="GT26" s="149"/>
      <c r="GU26" s="145"/>
      <c r="GV26" s="145"/>
      <c r="GW26" s="146"/>
      <c r="GX26" s="147"/>
      <c r="GY26" s="148"/>
      <c r="GZ26" s="142"/>
      <c r="HA26" s="142"/>
      <c r="HB26" s="144"/>
      <c r="HC26" s="144"/>
      <c r="HD26" s="142"/>
      <c r="HE26" s="142"/>
      <c r="HF26" s="149"/>
      <c r="HG26" s="145"/>
      <c r="HH26" s="145"/>
      <c r="HI26" s="146"/>
      <c r="HJ26" s="147"/>
      <c r="HK26" s="148"/>
      <c r="HL26" s="142"/>
      <c r="HM26" s="142"/>
      <c r="HN26" s="144"/>
      <c r="HO26" s="144"/>
      <c r="HP26" s="142"/>
      <c r="HQ26" s="142"/>
      <c r="HR26" s="149"/>
      <c r="HS26" s="145"/>
      <c r="HT26" s="145"/>
      <c r="HU26" s="146"/>
      <c r="HV26" s="147"/>
      <c r="HW26" s="148"/>
      <c r="HX26" s="142"/>
      <c r="HY26" s="142"/>
      <c r="HZ26" s="144"/>
      <c r="IA26" s="144"/>
      <c r="IB26" s="142"/>
      <c r="IC26" s="142"/>
      <c r="ID26" s="149"/>
      <c r="IE26" s="145"/>
      <c r="IF26" s="145"/>
      <c r="IG26" s="146"/>
      <c r="IH26" s="147"/>
      <c r="II26" s="148"/>
      <c r="IJ26" s="142"/>
      <c r="IK26" s="142"/>
      <c r="IL26" s="144"/>
    </row>
    <row r="27" spans="1:246" s="150" customFormat="1" x14ac:dyDescent="0.2">
      <c r="A27" s="163"/>
      <c r="B27" s="164" t="s">
        <v>296</v>
      </c>
      <c r="C27" s="173"/>
      <c r="D27" s="174"/>
      <c r="E27" s="163"/>
      <c r="F27" s="175"/>
      <c r="G27" s="175"/>
      <c r="H27" s="176"/>
      <c r="I27" s="176"/>
      <c r="J27" s="181"/>
      <c r="K27" s="182"/>
      <c r="L27" s="160"/>
      <c r="M27" s="146"/>
      <c r="N27" s="147"/>
      <c r="O27" s="148"/>
      <c r="P27" s="142"/>
      <c r="Q27" s="142"/>
      <c r="R27" s="144"/>
      <c r="S27" s="144"/>
      <c r="T27" s="142"/>
      <c r="U27" s="142"/>
      <c r="V27" s="149"/>
      <c r="W27" s="145"/>
      <c r="X27" s="145"/>
      <c r="Y27" s="146"/>
      <c r="Z27" s="147"/>
      <c r="AA27" s="148"/>
      <c r="AB27" s="142"/>
      <c r="AC27" s="142"/>
      <c r="AD27" s="144"/>
      <c r="AE27" s="144"/>
      <c r="AF27" s="142"/>
      <c r="AG27" s="142"/>
      <c r="AH27" s="149"/>
      <c r="AI27" s="145"/>
      <c r="AJ27" s="145"/>
      <c r="AK27" s="146"/>
      <c r="AL27" s="147"/>
      <c r="AM27" s="148"/>
      <c r="AN27" s="142"/>
      <c r="AO27" s="142"/>
      <c r="AP27" s="144"/>
      <c r="AQ27" s="144"/>
      <c r="AR27" s="142"/>
      <c r="AS27" s="142"/>
      <c r="AT27" s="149"/>
      <c r="AU27" s="145"/>
      <c r="AV27" s="145"/>
      <c r="AW27" s="146"/>
      <c r="AX27" s="147"/>
      <c r="AY27" s="148"/>
      <c r="AZ27" s="142"/>
      <c r="BA27" s="142"/>
      <c r="BB27" s="144"/>
      <c r="BC27" s="144"/>
      <c r="BD27" s="142"/>
      <c r="BE27" s="142"/>
      <c r="BF27" s="149"/>
      <c r="BG27" s="145"/>
      <c r="BH27" s="145"/>
      <c r="BI27" s="146"/>
      <c r="BJ27" s="147"/>
      <c r="BK27" s="148"/>
      <c r="BL27" s="142"/>
      <c r="BM27" s="142"/>
      <c r="BN27" s="144"/>
      <c r="BO27" s="144"/>
      <c r="BP27" s="142"/>
      <c r="BQ27" s="142"/>
      <c r="BR27" s="149"/>
      <c r="BS27" s="145"/>
      <c r="BT27" s="145"/>
      <c r="BU27" s="146"/>
      <c r="BV27" s="147"/>
      <c r="BW27" s="148"/>
      <c r="BX27" s="142"/>
      <c r="BY27" s="142"/>
      <c r="BZ27" s="144"/>
      <c r="CA27" s="144"/>
      <c r="CB27" s="142"/>
      <c r="CC27" s="142"/>
      <c r="CD27" s="149"/>
      <c r="CE27" s="145"/>
      <c r="CF27" s="145"/>
      <c r="CG27" s="146"/>
      <c r="CH27" s="147"/>
      <c r="CI27" s="148"/>
      <c r="CJ27" s="142"/>
      <c r="CK27" s="142"/>
      <c r="CL27" s="144"/>
      <c r="CM27" s="144"/>
      <c r="CN27" s="142"/>
      <c r="CO27" s="142"/>
      <c r="CP27" s="149"/>
      <c r="CQ27" s="145"/>
      <c r="CR27" s="145"/>
      <c r="CS27" s="146"/>
      <c r="CT27" s="147"/>
      <c r="CU27" s="148"/>
      <c r="CV27" s="142"/>
      <c r="CW27" s="142"/>
      <c r="CX27" s="144"/>
      <c r="CY27" s="144"/>
      <c r="CZ27" s="142"/>
      <c r="DA27" s="142"/>
      <c r="DB27" s="149"/>
      <c r="DC27" s="145"/>
      <c r="DD27" s="145"/>
      <c r="DE27" s="146"/>
      <c r="DF27" s="147"/>
      <c r="DG27" s="148"/>
      <c r="DH27" s="142"/>
      <c r="DI27" s="142"/>
      <c r="DJ27" s="144"/>
      <c r="DK27" s="144"/>
      <c r="DL27" s="142"/>
      <c r="DM27" s="142"/>
      <c r="DN27" s="149"/>
      <c r="DO27" s="145"/>
      <c r="DP27" s="145"/>
      <c r="DQ27" s="146"/>
      <c r="DR27" s="147"/>
      <c r="DS27" s="148"/>
      <c r="DT27" s="142"/>
      <c r="DU27" s="142"/>
      <c r="DV27" s="144"/>
      <c r="DW27" s="144"/>
      <c r="DX27" s="142"/>
      <c r="DY27" s="142"/>
      <c r="DZ27" s="149"/>
      <c r="EA27" s="145"/>
      <c r="EB27" s="145"/>
      <c r="EC27" s="146"/>
      <c r="ED27" s="147"/>
      <c r="EE27" s="148"/>
      <c r="EF27" s="142"/>
      <c r="EG27" s="142"/>
      <c r="EH27" s="144"/>
      <c r="EI27" s="144"/>
      <c r="EJ27" s="142"/>
      <c r="EK27" s="142"/>
      <c r="EL27" s="149"/>
      <c r="EM27" s="145"/>
      <c r="EN27" s="145"/>
      <c r="EO27" s="146"/>
      <c r="EP27" s="147"/>
      <c r="EQ27" s="148"/>
      <c r="ER27" s="142"/>
      <c r="ES27" s="142"/>
      <c r="ET27" s="144"/>
      <c r="EU27" s="144"/>
      <c r="EV27" s="142"/>
      <c r="EW27" s="142"/>
      <c r="EX27" s="149"/>
      <c r="EY27" s="145"/>
      <c r="EZ27" s="145"/>
      <c r="FA27" s="146"/>
      <c r="FB27" s="147"/>
      <c r="FC27" s="148"/>
      <c r="FD27" s="142"/>
      <c r="FE27" s="142"/>
      <c r="FF27" s="144"/>
      <c r="FG27" s="144"/>
      <c r="FH27" s="142"/>
      <c r="FI27" s="142"/>
      <c r="FJ27" s="149"/>
      <c r="FK27" s="145"/>
      <c r="FL27" s="145"/>
      <c r="FM27" s="146"/>
      <c r="FN27" s="147"/>
      <c r="FO27" s="148"/>
      <c r="FP27" s="142"/>
      <c r="FQ27" s="142"/>
      <c r="FR27" s="144"/>
      <c r="FS27" s="144"/>
      <c r="FT27" s="142"/>
      <c r="FU27" s="142"/>
      <c r="FV27" s="149"/>
      <c r="FW27" s="145"/>
      <c r="FX27" s="145"/>
      <c r="FY27" s="146"/>
      <c r="FZ27" s="147"/>
      <c r="GA27" s="148"/>
      <c r="GB27" s="142"/>
      <c r="GC27" s="142"/>
      <c r="GD27" s="144"/>
      <c r="GE27" s="144"/>
      <c r="GF27" s="142"/>
      <c r="GG27" s="142"/>
      <c r="GH27" s="149"/>
      <c r="GI27" s="145"/>
      <c r="GJ27" s="145"/>
      <c r="GK27" s="146"/>
      <c r="GL27" s="147"/>
      <c r="GM27" s="148"/>
      <c r="GN27" s="142"/>
      <c r="GO27" s="142"/>
      <c r="GP27" s="144"/>
      <c r="GQ27" s="144"/>
      <c r="GR27" s="142"/>
      <c r="GS27" s="142"/>
      <c r="GT27" s="149"/>
      <c r="GU27" s="145"/>
      <c r="GV27" s="145"/>
      <c r="GW27" s="146"/>
      <c r="GX27" s="147"/>
      <c r="GY27" s="148"/>
      <c r="GZ27" s="142"/>
      <c r="HA27" s="142"/>
      <c r="HB27" s="144"/>
      <c r="HC27" s="144"/>
      <c r="HD27" s="142"/>
      <c r="HE27" s="142"/>
      <c r="HF27" s="149"/>
      <c r="HG27" s="145"/>
      <c r="HH27" s="145"/>
      <c r="HI27" s="146"/>
      <c r="HJ27" s="147"/>
      <c r="HK27" s="148"/>
      <c r="HL27" s="142"/>
      <c r="HM27" s="142"/>
      <c r="HN27" s="144"/>
      <c r="HO27" s="144"/>
      <c r="HP27" s="142"/>
      <c r="HQ27" s="142"/>
      <c r="HR27" s="149"/>
      <c r="HS27" s="145"/>
      <c r="HT27" s="145"/>
      <c r="HU27" s="146"/>
      <c r="HV27" s="147"/>
      <c r="HW27" s="148"/>
      <c r="HX27" s="142"/>
      <c r="HY27" s="142"/>
      <c r="HZ27" s="144"/>
      <c r="IA27" s="144"/>
      <c r="IB27" s="142"/>
      <c r="IC27" s="142"/>
      <c r="ID27" s="149"/>
      <c r="IE27" s="145"/>
      <c r="IF27" s="145"/>
      <c r="IG27" s="146"/>
      <c r="IH27" s="147"/>
      <c r="II27" s="148"/>
      <c r="IJ27" s="142"/>
      <c r="IK27" s="142"/>
      <c r="IL27" s="144"/>
    </row>
    <row r="28" spans="1:246" s="150" customFormat="1" x14ac:dyDescent="0.2">
      <c r="A28" s="163" t="s">
        <v>297</v>
      </c>
      <c r="B28" s="172" t="s">
        <v>298</v>
      </c>
      <c r="C28" s="173" t="s">
        <v>44</v>
      </c>
      <c r="D28" s="174">
        <v>1</v>
      </c>
      <c r="E28" s="163"/>
      <c r="F28" s="175"/>
      <c r="G28" s="175"/>
      <c r="H28" s="176"/>
      <c r="I28" s="176"/>
      <c r="J28" s="185">
        <v>0</v>
      </c>
      <c r="K28" s="182">
        <f t="shared" si="0"/>
        <v>0</v>
      </c>
      <c r="L28" s="160"/>
      <c r="M28" s="146"/>
      <c r="N28" s="147"/>
      <c r="O28" s="148"/>
      <c r="P28" s="142"/>
      <c r="Q28" s="142"/>
      <c r="R28" s="144"/>
      <c r="S28" s="144"/>
      <c r="T28" s="142"/>
      <c r="U28" s="142"/>
      <c r="V28" s="149"/>
      <c r="W28" s="145"/>
      <c r="X28" s="145"/>
      <c r="Y28" s="146"/>
      <c r="Z28" s="147"/>
      <c r="AA28" s="148"/>
      <c r="AB28" s="142"/>
      <c r="AC28" s="142"/>
      <c r="AD28" s="144"/>
      <c r="AE28" s="144"/>
      <c r="AF28" s="142"/>
      <c r="AG28" s="142"/>
      <c r="AH28" s="149"/>
      <c r="AI28" s="145"/>
      <c r="AJ28" s="145"/>
      <c r="AK28" s="146"/>
      <c r="AL28" s="147"/>
      <c r="AM28" s="148"/>
      <c r="AN28" s="142"/>
      <c r="AO28" s="142"/>
      <c r="AP28" s="144"/>
      <c r="AQ28" s="144"/>
      <c r="AR28" s="142"/>
      <c r="AS28" s="142"/>
      <c r="AT28" s="149"/>
      <c r="AU28" s="145"/>
      <c r="AV28" s="145"/>
      <c r="AW28" s="146"/>
      <c r="AX28" s="147"/>
      <c r="AY28" s="148"/>
      <c r="AZ28" s="142"/>
      <c r="BA28" s="142"/>
      <c r="BB28" s="144"/>
      <c r="BC28" s="144"/>
      <c r="BD28" s="142"/>
      <c r="BE28" s="142"/>
      <c r="BF28" s="149"/>
      <c r="BG28" s="145"/>
      <c r="BH28" s="145"/>
      <c r="BI28" s="146"/>
      <c r="BJ28" s="147"/>
      <c r="BK28" s="148"/>
      <c r="BL28" s="142"/>
      <c r="BM28" s="142"/>
      <c r="BN28" s="144"/>
      <c r="BO28" s="144"/>
      <c r="BP28" s="142"/>
      <c r="BQ28" s="142"/>
      <c r="BR28" s="149"/>
      <c r="BS28" s="145"/>
      <c r="BT28" s="145"/>
      <c r="BU28" s="146"/>
      <c r="BV28" s="147"/>
      <c r="BW28" s="148"/>
      <c r="BX28" s="142"/>
      <c r="BY28" s="142"/>
      <c r="BZ28" s="144"/>
      <c r="CA28" s="144"/>
      <c r="CB28" s="142"/>
      <c r="CC28" s="142"/>
      <c r="CD28" s="149"/>
      <c r="CE28" s="145"/>
      <c r="CF28" s="145"/>
      <c r="CG28" s="146"/>
      <c r="CH28" s="147"/>
      <c r="CI28" s="148"/>
      <c r="CJ28" s="142"/>
      <c r="CK28" s="142"/>
      <c r="CL28" s="144"/>
      <c r="CM28" s="144"/>
      <c r="CN28" s="142"/>
      <c r="CO28" s="142"/>
      <c r="CP28" s="149"/>
      <c r="CQ28" s="145"/>
      <c r="CR28" s="145"/>
      <c r="CS28" s="146"/>
      <c r="CT28" s="147"/>
      <c r="CU28" s="148"/>
      <c r="CV28" s="142"/>
      <c r="CW28" s="142"/>
      <c r="CX28" s="144"/>
      <c r="CY28" s="144"/>
      <c r="CZ28" s="142"/>
      <c r="DA28" s="142"/>
      <c r="DB28" s="149"/>
      <c r="DC28" s="145"/>
      <c r="DD28" s="145"/>
      <c r="DE28" s="146"/>
      <c r="DF28" s="147"/>
      <c r="DG28" s="148"/>
      <c r="DH28" s="142"/>
      <c r="DI28" s="142"/>
      <c r="DJ28" s="144"/>
      <c r="DK28" s="144"/>
      <c r="DL28" s="142"/>
      <c r="DM28" s="142"/>
      <c r="DN28" s="149"/>
      <c r="DO28" s="145"/>
      <c r="DP28" s="145"/>
      <c r="DQ28" s="146"/>
      <c r="DR28" s="147"/>
      <c r="DS28" s="148"/>
      <c r="DT28" s="142"/>
      <c r="DU28" s="142"/>
      <c r="DV28" s="144"/>
      <c r="DW28" s="144"/>
      <c r="DX28" s="142"/>
      <c r="DY28" s="142"/>
      <c r="DZ28" s="149"/>
      <c r="EA28" s="145"/>
      <c r="EB28" s="145"/>
      <c r="EC28" s="146"/>
      <c r="ED28" s="147"/>
      <c r="EE28" s="148"/>
      <c r="EF28" s="142"/>
      <c r="EG28" s="142"/>
      <c r="EH28" s="144"/>
      <c r="EI28" s="144"/>
      <c r="EJ28" s="142"/>
      <c r="EK28" s="142"/>
      <c r="EL28" s="149"/>
      <c r="EM28" s="145"/>
      <c r="EN28" s="145"/>
      <c r="EO28" s="146"/>
      <c r="EP28" s="147"/>
      <c r="EQ28" s="148"/>
      <c r="ER28" s="142"/>
      <c r="ES28" s="142"/>
      <c r="ET28" s="144"/>
      <c r="EU28" s="144"/>
      <c r="EV28" s="142"/>
      <c r="EW28" s="142"/>
      <c r="EX28" s="149"/>
      <c r="EY28" s="145"/>
      <c r="EZ28" s="145"/>
      <c r="FA28" s="146"/>
      <c r="FB28" s="147"/>
      <c r="FC28" s="148"/>
      <c r="FD28" s="142"/>
      <c r="FE28" s="142"/>
      <c r="FF28" s="144"/>
      <c r="FG28" s="144"/>
      <c r="FH28" s="142"/>
      <c r="FI28" s="142"/>
      <c r="FJ28" s="149"/>
      <c r="FK28" s="145"/>
      <c r="FL28" s="145"/>
      <c r="FM28" s="146"/>
      <c r="FN28" s="147"/>
      <c r="FO28" s="148"/>
      <c r="FP28" s="142"/>
      <c r="FQ28" s="142"/>
      <c r="FR28" s="144"/>
      <c r="FS28" s="144"/>
      <c r="FT28" s="142"/>
      <c r="FU28" s="142"/>
      <c r="FV28" s="149"/>
      <c r="FW28" s="145"/>
      <c r="FX28" s="145"/>
      <c r="FY28" s="146"/>
      <c r="FZ28" s="147"/>
      <c r="GA28" s="148"/>
      <c r="GB28" s="142"/>
      <c r="GC28" s="142"/>
      <c r="GD28" s="144"/>
      <c r="GE28" s="144"/>
      <c r="GF28" s="142"/>
      <c r="GG28" s="142"/>
      <c r="GH28" s="149"/>
      <c r="GI28" s="145"/>
      <c r="GJ28" s="145"/>
      <c r="GK28" s="146"/>
      <c r="GL28" s="147"/>
      <c r="GM28" s="148"/>
      <c r="GN28" s="142"/>
      <c r="GO28" s="142"/>
      <c r="GP28" s="144"/>
      <c r="GQ28" s="144"/>
      <c r="GR28" s="142"/>
      <c r="GS28" s="142"/>
      <c r="GT28" s="149"/>
      <c r="GU28" s="145"/>
      <c r="GV28" s="145"/>
      <c r="GW28" s="146"/>
      <c r="GX28" s="147"/>
      <c r="GY28" s="148"/>
      <c r="GZ28" s="142"/>
      <c r="HA28" s="142"/>
      <c r="HB28" s="144"/>
      <c r="HC28" s="144"/>
      <c r="HD28" s="142"/>
      <c r="HE28" s="142"/>
      <c r="HF28" s="149"/>
      <c r="HG28" s="145"/>
      <c r="HH28" s="145"/>
      <c r="HI28" s="146"/>
      <c r="HJ28" s="147"/>
      <c r="HK28" s="148"/>
      <c r="HL28" s="142"/>
      <c r="HM28" s="142"/>
      <c r="HN28" s="144"/>
      <c r="HO28" s="144"/>
      <c r="HP28" s="142"/>
      <c r="HQ28" s="142"/>
      <c r="HR28" s="149"/>
      <c r="HS28" s="145"/>
      <c r="HT28" s="145"/>
      <c r="HU28" s="146"/>
      <c r="HV28" s="147"/>
      <c r="HW28" s="148"/>
      <c r="HX28" s="142"/>
      <c r="HY28" s="142"/>
      <c r="HZ28" s="144"/>
      <c r="IA28" s="144"/>
      <c r="IB28" s="142"/>
      <c r="IC28" s="142"/>
      <c r="ID28" s="149"/>
      <c r="IE28" s="145"/>
      <c r="IF28" s="145"/>
      <c r="IG28" s="146"/>
      <c r="IH28" s="147"/>
      <c r="II28" s="148"/>
      <c r="IJ28" s="142"/>
      <c r="IK28" s="142"/>
      <c r="IL28" s="144"/>
    </row>
    <row r="29" spans="1:246" s="150" customFormat="1" x14ac:dyDescent="0.2">
      <c r="A29" s="163" t="s">
        <v>299</v>
      </c>
      <c r="B29" s="172" t="s">
        <v>300</v>
      </c>
      <c r="C29" s="173" t="s">
        <v>44</v>
      </c>
      <c r="D29" s="174">
        <v>1</v>
      </c>
      <c r="E29" s="163"/>
      <c r="F29" s="175"/>
      <c r="G29" s="175"/>
      <c r="H29" s="176"/>
      <c r="I29" s="176"/>
      <c r="J29" s="185">
        <v>0</v>
      </c>
      <c r="K29" s="182">
        <f t="shared" si="0"/>
        <v>0</v>
      </c>
      <c r="L29" s="160"/>
      <c r="M29" s="146"/>
      <c r="N29" s="147"/>
      <c r="O29" s="148"/>
      <c r="P29" s="142"/>
      <c r="Q29" s="142"/>
      <c r="R29" s="144"/>
      <c r="S29" s="144"/>
      <c r="T29" s="142"/>
      <c r="U29" s="142"/>
      <c r="V29" s="149"/>
      <c r="W29" s="145"/>
      <c r="X29" s="145"/>
      <c r="Y29" s="146"/>
      <c r="Z29" s="147"/>
      <c r="AA29" s="148"/>
      <c r="AB29" s="142"/>
      <c r="AC29" s="142"/>
      <c r="AD29" s="144"/>
      <c r="AE29" s="144"/>
      <c r="AF29" s="142"/>
      <c r="AG29" s="142"/>
      <c r="AH29" s="149"/>
      <c r="AI29" s="145"/>
      <c r="AJ29" s="145"/>
      <c r="AK29" s="146"/>
      <c r="AL29" s="147"/>
      <c r="AM29" s="148"/>
      <c r="AN29" s="142"/>
      <c r="AO29" s="142"/>
      <c r="AP29" s="144"/>
      <c r="AQ29" s="144"/>
      <c r="AR29" s="142"/>
      <c r="AS29" s="142"/>
      <c r="AT29" s="149"/>
      <c r="AU29" s="145"/>
      <c r="AV29" s="145"/>
      <c r="AW29" s="146"/>
      <c r="AX29" s="147"/>
      <c r="AY29" s="148"/>
      <c r="AZ29" s="142"/>
      <c r="BA29" s="142"/>
      <c r="BB29" s="144"/>
      <c r="BC29" s="144"/>
      <c r="BD29" s="142"/>
      <c r="BE29" s="142"/>
      <c r="BF29" s="149"/>
      <c r="BG29" s="145"/>
      <c r="BH29" s="145"/>
      <c r="BI29" s="146"/>
      <c r="BJ29" s="147"/>
      <c r="BK29" s="148"/>
      <c r="BL29" s="142"/>
      <c r="BM29" s="142"/>
      <c r="BN29" s="144"/>
      <c r="BO29" s="144"/>
      <c r="BP29" s="142"/>
      <c r="BQ29" s="142"/>
      <c r="BR29" s="149"/>
      <c r="BS29" s="145"/>
      <c r="BT29" s="145"/>
      <c r="BU29" s="146"/>
      <c r="BV29" s="147"/>
      <c r="BW29" s="148"/>
      <c r="BX29" s="142"/>
      <c r="BY29" s="142"/>
      <c r="BZ29" s="144"/>
      <c r="CA29" s="144"/>
      <c r="CB29" s="142"/>
      <c r="CC29" s="142"/>
      <c r="CD29" s="149"/>
      <c r="CE29" s="145"/>
      <c r="CF29" s="145"/>
      <c r="CG29" s="146"/>
      <c r="CH29" s="147"/>
      <c r="CI29" s="148"/>
      <c r="CJ29" s="142"/>
      <c r="CK29" s="142"/>
      <c r="CL29" s="144"/>
      <c r="CM29" s="144"/>
      <c r="CN29" s="142"/>
      <c r="CO29" s="142"/>
      <c r="CP29" s="149"/>
      <c r="CQ29" s="145"/>
      <c r="CR29" s="145"/>
      <c r="CS29" s="146"/>
      <c r="CT29" s="147"/>
      <c r="CU29" s="148"/>
      <c r="CV29" s="142"/>
      <c r="CW29" s="142"/>
      <c r="CX29" s="144"/>
      <c r="CY29" s="144"/>
      <c r="CZ29" s="142"/>
      <c r="DA29" s="142"/>
      <c r="DB29" s="149"/>
      <c r="DC29" s="145"/>
      <c r="DD29" s="145"/>
      <c r="DE29" s="146"/>
      <c r="DF29" s="147"/>
      <c r="DG29" s="148"/>
      <c r="DH29" s="142"/>
      <c r="DI29" s="142"/>
      <c r="DJ29" s="144"/>
      <c r="DK29" s="144"/>
      <c r="DL29" s="142"/>
      <c r="DM29" s="142"/>
      <c r="DN29" s="149"/>
      <c r="DO29" s="145"/>
      <c r="DP29" s="145"/>
      <c r="DQ29" s="146"/>
      <c r="DR29" s="147"/>
      <c r="DS29" s="148"/>
      <c r="DT29" s="142"/>
      <c r="DU29" s="142"/>
      <c r="DV29" s="144"/>
      <c r="DW29" s="144"/>
      <c r="DX29" s="142"/>
      <c r="DY29" s="142"/>
      <c r="DZ29" s="149"/>
      <c r="EA29" s="145"/>
      <c r="EB29" s="145"/>
      <c r="EC29" s="146"/>
      <c r="ED29" s="147"/>
      <c r="EE29" s="148"/>
      <c r="EF29" s="142"/>
      <c r="EG29" s="142"/>
      <c r="EH29" s="144"/>
      <c r="EI29" s="144"/>
      <c r="EJ29" s="142"/>
      <c r="EK29" s="142"/>
      <c r="EL29" s="149"/>
      <c r="EM29" s="145"/>
      <c r="EN29" s="145"/>
      <c r="EO29" s="146"/>
      <c r="EP29" s="147"/>
      <c r="EQ29" s="148"/>
      <c r="ER29" s="142"/>
      <c r="ES29" s="142"/>
      <c r="ET29" s="144"/>
      <c r="EU29" s="144"/>
      <c r="EV29" s="142"/>
      <c r="EW29" s="142"/>
      <c r="EX29" s="149"/>
      <c r="EY29" s="145"/>
      <c r="EZ29" s="145"/>
      <c r="FA29" s="146"/>
      <c r="FB29" s="147"/>
      <c r="FC29" s="148"/>
      <c r="FD29" s="142"/>
      <c r="FE29" s="142"/>
      <c r="FF29" s="144"/>
      <c r="FG29" s="144"/>
      <c r="FH29" s="142"/>
      <c r="FI29" s="142"/>
      <c r="FJ29" s="149"/>
      <c r="FK29" s="145"/>
      <c r="FL29" s="145"/>
      <c r="FM29" s="146"/>
      <c r="FN29" s="147"/>
      <c r="FO29" s="148"/>
      <c r="FP29" s="142"/>
      <c r="FQ29" s="142"/>
      <c r="FR29" s="144"/>
      <c r="FS29" s="144"/>
      <c r="FT29" s="142"/>
      <c r="FU29" s="142"/>
      <c r="FV29" s="149"/>
      <c r="FW29" s="145"/>
      <c r="FX29" s="145"/>
      <c r="FY29" s="146"/>
      <c r="FZ29" s="147"/>
      <c r="GA29" s="148"/>
      <c r="GB29" s="142"/>
      <c r="GC29" s="142"/>
      <c r="GD29" s="144"/>
      <c r="GE29" s="144"/>
      <c r="GF29" s="142"/>
      <c r="GG29" s="142"/>
      <c r="GH29" s="149"/>
      <c r="GI29" s="145"/>
      <c r="GJ29" s="145"/>
      <c r="GK29" s="146"/>
      <c r="GL29" s="147"/>
      <c r="GM29" s="148"/>
      <c r="GN29" s="142"/>
      <c r="GO29" s="142"/>
      <c r="GP29" s="144"/>
      <c r="GQ29" s="144"/>
      <c r="GR29" s="142"/>
      <c r="GS29" s="142"/>
      <c r="GT29" s="149"/>
      <c r="GU29" s="145"/>
      <c r="GV29" s="145"/>
      <c r="GW29" s="146"/>
      <c r="GX29" s="147"/>
      <c r="GY29" s="148"/>
      <c r="GZ29" s="142"/>
      <c r="HA29" s="142"/>
      <c r="HB29" s="144"/>
      <c r="HC29" s="144"/>
      <c r="HD29" s="142"/>
      <c r="HE29" s="142"/>
      <c r="HF29" s="149"/>
      <c r="HG29" s="145"/>
      <c r="HH29" s="145"/>
      <c r="HI29" s="146"/>
      <c r="HJ29" s="147"/>
      <c r="HK29" s="148"/>
      <c r="HL29" s="142"/>
      <c r="HM29" s="142"/>
      <c r="HN29" s="144"/>
      <c r="HO29" s="144"/>
      <c r="HP29" s="142"/>
      <c r="HQ29" s="142"/>
      <c r="HR29" s="149"/>
      <c r="HS29" s="145"/>
      <c r="HT29" s="145"/>
      <c r="HU29" s="146"/>
      <c r="HV29" s="147"/>
      <c r="HW29" s="148"/>
      <c r="HX29" s="142"/>
      <c r="HY29" s="142"/>
      <c r="HZ29" s="144"/>
      <c r="IA29" s="144"/>
      <c r="IB29" s="142"/>
      <c r="IC29" s="142"/>
      <c r="ID29" s="149"/>
      <c r="IE29" s="145"/>
      <c r="IF29" s="145"/>
      <c r="IG29" s="146"/>
      <c r="IH29" s="147"/>
      <c r="II29" s="148"/>
      <c r="IJ29" s="142"/>
      <c r="IK29" s="142"/>
      <c r="IL29" s="144"/>
    </row>
    <row r="30" spans="1:246" s="150" customFormat="1" x14ac:dyDescent="0.2">
      <c r="A30" s="163" t="s">
        <v>301</v>
      </c>
      <c r="B30" s="172" t="s">
        <v>302</v>
      </c>
      <c r="C30" s="173" t="s">
        <v>44</v>
      </c>
      <c r="D30" s="174">
        <v>9</v>
      </c>
      <c r="E30" s="163"/>
      <c r="F30" s="175"/>
      <c r="G30" s="175"/>
      <c r="H30" s="176"/>
      <c r="I30" s="176"/>
      <c r="J30" s="185">
        <v>0</v>
      </c>
      <c r="K30" s="182">
        <f t="shared" si="0"/>
        <v>0</v>
      </c>
      <c r="L30" s="160"/>
      <c r="M30" s="146"/>
      <c r="N30" s="147"/>
      <c r="O30" s="148"/>
      <c r="P30" s="142"/>
      <c r="Q30" s="142"/>
      <c r="R30" s="144"/>
      <c r="S30" s="144"/>
      <c r="T30" s="142"/>
      <c r="U30" s="142"/>
      <c r="V30" s="149"/>
      <c r="W30" s="145"/>
      <c r="X30" s="145"/>
      <c r="Y30" s="146"/>
      <c r="Z30" s="147"/>
      <c r="AA30" s="148"/>
      <c r="AB30" s="142"/>
      <c r="AC30" s="142"/>
      <c r="AD30" s="144"/>
      <c r="AE30" s="144"/>
      <c r="AF30" s="142"/>
      <c r="AG30" s="142"/>
      <c r="AH30" s="149"/>
      <c r="AI30" s="145"/>
      <c r="AJ30" s="145"/>
      <c r="AK30" s="146"/>
      <c r="AL30" s="147"/>
      <c r="AM30" s="148"/>
      <c r="AN30" s="142"/>
      <c r="AO30" s="142"/>
      <c r="AP30" s="144"/>
      <c r="AQ30" s="144"/>
      <c r="AR30" s="142"/>
      <c r="AS30" s="142"/>
      <c r="AT30" s="149"/>
      <c r="AU30" s="145"/>
      <c r="AV30" s="145"/>
      <c r="AW30" s="146"/>
      <c r="AX30" s="147"/>
      <c r="AY30" s="148"/>
      <c r="AZ30" s="142"/>
      <c r="BA30" s="142"/>
      <c r="BB30" s="144"/>
      <c r="BC30" s="144"/>
      <c r="BD30" s="142"/>
      <c r="BE30" s="142"/>
      <c r="BF30" s="149"/>
      <c r="BG30" s="145"/>
      <c r="BH30" s="145"/>
      <c r="BI30" s="146"/>
      <c r="BJ30" s="147"/>
      <c r="BK30" s="148"/>
      <c r="BL30" s="142"/>
      <c r="BM30" s="142"/>
      <c r="BN30" s="144"/>
      <c r="BO30" s="144"/>
      <c r="BP30" s="142"/>
      <c r="BQ30" s="142"/>
      <c r="BR30" s="149"/>
      <c r="BS30" s="145"/>
      <c r="BT30" s="145"/>
      <c r="BU30" s="146"/>
      <c r="BV30" s="147"/>
      <c r="BW30" s="148"/>
      <c r="BX30" s="142"/>
      <c r="BY30" s="142"/>
      <c r="BZ30" s="144"/>
      <c r="CA30" s="144"/>
      <c r="CB30" s="142"/>
      <c r="CC30" s="142"/>
      <c r="CD30" s="149"/>
      <c r="CE30" s="145"/>
      <c r="CF30" s="145"/>
      <c r="CG30" s="146"/>
      <c r="CH30" s="147"/>
      <c r="CI30" s="148"/>
      <c r="CJ30" s="142"/>
      <c r="CK30" s="142"/>
      <c r="CL30" s="144"/>
      <c r="CM30" s="144"/>
      <c r="CN30" s="142"/>
      <c r="CO30" s="142"/>
      <c r="CP30" s="149"/>
      <c r="CQ30" s="145"/>
      <c r="CR30" s="145"/>
      <c r="CS30" s="146"/>
      <c r="CT30" s="147"/>
      <c r="CU30" s="148"/>
      <c r="CV30" s="142"/>
      <c r="CW30" s="142"/>
      <c r="CX30" s="144"/>
      <c r="CY30" s="144"/>
      <c r="CZ30" s="142"/>
      <c r="DA30" s="142"/>
      <c r="DB30" s="149"/>
      <c r="DC30" s="145"/>
      <c r="DD30" s="145"/>
      <c r="DE30" s="146"/>
      <c r="DF30" s="147"/>
      <c r="DG30" s="148"/>
      <c r="DH30" s="142"/>
      <c r="DI30" s="142"/>
      <c r="DJ30" s="144"/>
      <c r="DK30" s="144"/>
      <c r="DL30" s="142"/>
      <c r="DM30" s="142"/>
      <c r="DN30" s="149"/>
      <c r="DO30" s="145"/>
      <c r="DP30" s="145"/>
      <c r="DQ30" s="146"/>
      <c r="DR30" s="147"/>
      <c r="DS30" s="148"/>
      <c r="DT30" s="142"/>
      <c r="DU30" s="142"/>
      <c r="DV30" s="144"/>
      <c r="DW30" s="144"/>
      <c r="DX30" s="142"/>
      <c r="DY30" s="142"/>
      <c r="DZ30" s="149"/>
      <c r="EA30" s="145"/>
      <c r="EB30" s="145"/>
      <c r="EC30" s="146"/>
      <c r="ED30" s="147"/>
      <c r="EE30" s="148"/>
      <c r="EF30" s="142"/>
      <c r="EG30" s="142"/>
      <c r="EH30" s="144"/>
      <c r="EI30" s="144"/>
      <c r="EJ30" s="142"/>
      <c r="EK30" s="142"/>
      <c r="EL30" s="149"/>
      <c r="EM30" s="145"/>
      <c r="EN30" s="145"/>
      <c r="EO30" s="146"/>
      <c r="EP30" s="147"/>
      <c r="EQ30" s="148"/>
      <c r="ER30" s="142"/>
      <c r="ES30" s="142"/>
      <c r="ET30" s="144"/>
      <c r="EU30" s="144"/>
      <c r="EV30" s="142"/>
      <c r="EW30" s="142"/>
      <c r="EX30" s="149"/>
      <c r="EY30" s="145"/>
      <c r="EZ30" s="145"/>
      <c r="FA30" s="146"/>
      <c r="FB30" s="147"/>
      <c r="FC30" s="148"/>
      <c r="FD30" s="142"/>
      <c r="FE30" s="142"/>
      <c r="FF30" s="144"/>
      <c r="FG30" s="144"/>
      <c r="FH30" s="142"/>
      <c r="FI30" s="142"/>
      <c r="FJ30" s="149"/>
      <c r="FK30" s="145"/>
      <c r="FL30" s="145"/>
      <c r="FM30" s="146"/>
      <c r="FN30" s="147"/>
      <c r="FO30" s="148"/>
      <c r="FP30" s="142"/>
      <c r="FQ30" s="142"/>
      <c r="FR30" s="144"/>
      <c r="FS30" s="144"/>
      <c r="FT30" s="142"/>
      <c r="FU30" s="142"/>
      <c r="FV30" s="149"/>
      <c r="FW30" s="145"/>
      <c r="FX30" s="145"/>
      <c r="FY30" s="146"/>
      <c r="FZ30" s="147"/>
      <c r="GA30" s="148"/>
      <c r="GB30" s="142"/>
      <c r="GC30" s="142"/>
      <c r="GD30" s="144"/>
      <c r="GE30" s="144"/>
      <c r="GF30" s="142"/>
      <c r="GG30" s="142"/>
      <c r="GH30" s="149"/>
      <c r="GI30" s="145"/>
      <c r="GJ30" s="145"/>
      <c r="GK30" s="146"/>
      <c r="GL30" s="147"/>
      <c r="GM30" s="148"/>
      <c r="GN30" s="142"/>
      <c r="GO30" s="142"/>
      <c r="GP30" s="144"/>
      <c r="GQ30" s="144"/>
      <c r="GR30" s="142"/>
      <c r="GS30" s="142"/>
      <c r="GT30" s="149"/>
      <c r="GU30" s="145"/>
      <c r="GV30" s="145"/>
      <c r="GW30" s="146"/>
      <c r="GX30" s="147"/>
      <c r="GY30" s="148"/>
      <c r="GZ30" s="142"/>
      <c r="HA30" s="142"/>
      <c r="HB30" s="144"/>
      <c r="HC30" s="144"/>
      <c r="HD30" s="142"/>
      <c r="HE30" s="142"/>
      <c r="HF30" s="149"/>
      <c r="HG30" s="145"/>
      <c r="HH30" s="145"/>
      <c r="HI30" s="146"/>
      <c r="HJ30" s="147"/>
      <c r="HK30" s="148"/>
      <c r="HL30" s="142"/>
      <c r="HM30" s="142"/>
      <c r="HN30" s="144"/>
      <c r="HO30" s="144"/>
      <c r="HP30" s="142"/>
      <c r="HQ30" s="142"/>
      <c r="HR30" s="149"/>
      <c r="HS30" s="145"/>
      <c r="HT30" s="145"/>
      <c r="HU30" s="146"/>
      <c r="HV30" s="147"/>
      <c r="HW30" s="148"/>
      <c r="HX30" s="142"/>
      <c r="HY30" s="142"/>
      <c r="HZ30" s="144"/>
      <c r="IA30" s="144"/>
      <c r="IB30" s="142"/>
      <c r="IC30" s="142"/>
      <c r="ID30" s="149"/>
      <c r="IE30" s="145"/>
      <c r="IF30" s="145"/>
      <c r="IG30" s="146"/>
      <c r="IH30" s="147"/>
      <c r="II30" s="148"/>
      <c r="IJ30" s="142"/>
      <c r="IK30" s="142"/>
      <c r="IL30" s="144"/>
    </row>
    <row r="31" spans="1:246" s="150" customFormat="1" x14ac:dyDescent="0.2">
      <c r="A31" s="163" t="s">
        <v>303</v>
      </c>
      <c r="B31" s="172" t="s">
        <v>304</v>
      </c>
      <c r="C31" s="173" t="s">
        <v>44</v>
      </c>
      <c r="D31" s="174">
        <v>1</v>
      </c>
      <c r="E31" s="163"/>
      <c r="F31" s="175"/>
      <c r="G31" s="175"/>
      <c r="H31" s="176"/>
      <c r="I31" s="176"/>
      <c r="J31" s="185">
        <v>0</v>
      </c>
      <c r="K31" s="182">
        <f t="shared" si="0"/>
        <v>0</v>
      </c>
      <c r="L31" s="160"/>
      <c r="M31" s="146"/>
      <c r="N31" s="147"/>
      <c r="O31" s="148"/>
      <c r="P31" s="142"/>
      <c r="Q31" s="142"/>
      <c r="R31" s="144"/>
      <c r="S31" s="144"/>
      <c r="T31" s="142"/>
      <c r="U31" s="142"/>
      <c r="V31" s="149"/>
      <c r="W31" s="145"/>
      <c r="X31" s="145"/>
      <c r="Y31" s="146"/>
      <c r="Z31" s="147"/>
      <c r="AA31" s="148"/>
      <c r="AB31" s="142"/>
      <c r="AC31" s="142"/>
      <c r="AD31" s="144"/>
      <c r="AE31" s="144"/>
      <c r="AF31" s="142"/>
      <c r="AG31" s="142"/>
      <c r="AH31" s="149"/>
      <c r="AI31" s="145"/>
      <c r="AJ31" s="145"/>
      <c r="AK31" s="146"/>
      <c r="AL31" s="147"/>
      <c r="AM31" s="148"/>
      <c r="AN31" s="142"/>
      <c r="AO31" s="142"/>
      <c r="AP31" s="144"/>
      <c r="AQ31" s="144"/>
      <c r="AR31" s="142"/>
      <c r="AS31" s="142"/>
      <c r="AT31" s="149"/>
      <c r="AU31" s="145"/>
      <c r="AV31" s="145"/>
      <c r="AW31" s="146"/>
      <c r="AX31" s="147"/>
      <c r="AY31" s="148"/>
      <c r="AZ31" s="142"/>
      <c r="BA31" s="142"/>
      <c r="BB31" s="144"/>
      <c r="BC31" s="144"/>
      <c r="BD31" s="142"/>
      <c r="BE31" s="142"/>
      <c r="BF31" s="149"/>
      <c r="BG31" s="145"/>
      <c r="BH31" s="145"/>
      <c r="BI31" s="146"/>
      <c r="BJ31" s="147"/>
      <c r="BK31" s="148"/>
      <c r="BL31" s="142"/>
      <c r="BM31" s="142"/>
      <c r="BN31" s="144"/>
      <c r="BO31" s="144"/>
      <c r="BP31" s="142"/>
      <c r="BQ31" s="142"/>
      <c r="BR31" s="149"/>
      <c r="BS31" s="145"/>
      <c r="BT31" s="145"/>
      <c r="BU31" s="146"/>
      <c r="BV31" s="147"/>
      <c r="BW31" s="148"/>
      <c r="BX31" s="142"/>
      <c r="BY31" s="142"/>
      <c r="BZ31" s="144"/>
      <c r="CA31" s="144"/>
      <c r="CB31" s="142"/>
      <c r="CC31" s="142"/>
      <c r="CD31" s="149"/>
      <c r="CE31" s="145"/>
      <c r="CF31" s="145"/>
      <c r="CG31" s="146"/>
      <c r="CH31" s="147"/>
      <c r="CI31" s="148"/>
      <c r="CJ31" s="142"/>
      <c r="CK31" s="142"/>
      <c r="CL31" s="144"/>
      <c r="CM31" s="144"/>
      <c r="CN31" s="142"/>
      <c r="CO31" s="142"/>
      <c r="CP31" s="149"/>
      <c r="CQ31" s="145"/>
      <c r="CR31" s="145"/>
      <c r="CS31" s="146"/>
      <c r="CT31" s="147"/>
      <c r="CU31" s="148"/>
      <c r="CV31" s="142"/>
      <c r="CW31" s="142"/>
      <c r="CX31" s="144"/>
      <c r="CY31" s="144"/>
      <c r="CZ31" s="142"/>
      <c r="DA31" s="142"/>
      <c r="DB31" s="149"/>
      <c r="DC31" s="145"/>
      <c r="DD31" s="145"/>
      <c r="DE31" s="146"/>
      <c r="DF31" s="147"/>
      <c r="DG31" s="148"/>
      <c r="DH31" s="142"/>
      <c r="DI31" s="142"/>
      <c r="DJ31" s="144"/>
      <c r="DK31" s="144"/>
      <c r="DL31" s="142"/>
      <c r="DM31" s="142"/>
      <c r="DN31" s="149"/>
      <c r="DO31" s="145"/>
      <c r="DP31" s="145"/>
      <c r="DQ31" s="146"/>
      <c r="DR31" s="147"/>
      <c r="DS31" s="148"/>
      <c r="DT31" s="142"/>
      <c r="DU31" s="142"/>
      <c r="DV31" s="144"/>
      <c r="DW31" s="144"/>
      <c r="DX31" s="142"/>
      <c r="DY31" s="142"/>
      <c r="DZ31" s="149"/>
      <c r="EA31" s="145"/>
      <c r="EB31" s="145"/>
      <c r="EC31" s="146"/>
      <c r="ED31" s="147"/>
      <c r="EE31" s="148"/>
      <c r="EF31" s="142"/>
      <c r="EG31" s="142"/>
      <c r="EH31" s="144"/>
      <c r="EI31" s="144"/>
      <c r="EJ31" s="142"/>
      <c r="EK31" s="142"/>
      <c r="EL31" s="149"/>
      <c r="EM31" s="145"/>
      <c r="EN31" s="145"/>
      <c r="EO31" s="146"/>
      <c r="EP31" s="147"/>
      <c r="EQ31" s="148"/>
      <c r="ER31" s="142"/>
      <c r="ES31" s="142"/>
      <c r="ET31" s="144"/>
      <c r="EU31" s="144"/>
      <c r="EV31" s="142"/>
      <c r="EW31" s="142"/>
      <c r="EX31" s="149"/>
      <c r="EY31" s="145"/>
      <c r="EZ31" s="145"/>
      <c r="FA31" s="146"/>
      <c r="FB31" s="147"/>
      <c r="FC31" s="148"/>
      <c r="FD31" s="142"/>
      <c r="FE31" s="142"/>
      <c r="FF31" s="144"/>
      <c r="FG31" s="144"/>
      <c r="FH31" s="142"/>
      <c r="FI31" s="142"/>
      <c r="FJ31" s="149"/>
      <c r="FK31" s="145"/>
      <c r="FL31" s="145"/>
      <c r="FM31" s="146"/>
      <c r="FN31" s="147"/>
      <c r="FO31" s="148"/>
      <c r="FP31" s="142"/>
      <c r="FQ31" s="142"/>
      <c r="FR31" s="144"/>
      <c r="FS31" s="144"/>
      <c r="FT31" s="142"/>
      <c r="FU31" s="142"/>
      <c r="FV31" s="149"/>
      <c r="FW31" s="145"/>
      <c r="FX31" s="145"/>
      <c r="FY31" s="146"/>
      <c r="FZ31" s="147"/>
      <c r="GA31" s="148"/>
      <c r="GB31" s="142"/>
      <c r="GC31" s="142"/>
      <c r="GD31" s="144"/>
      <c r="GE31" s="144"/>
      <c r="GF31" s="142"/>
      <c r="GG31" s="142"/>
      <c r="GH31" s="149"/>
      <c r="GI31" s="145"/>
      <c r="GJ31" s="145"/>
      <c r="GK31" s="146"/>
      <c r="GL31" s="147"/>
      <c r="GM31" s="148"/>
      <c r="GN31" s="142"/>
      <c r="GO31" s="142"/>
      <c r="GP31" s="144"/>
      <c r="GQ31" s="144"/>
      <c r="GR31" s="142"/>
      <c r="GS31" s="142"/>
      <c r="GT31" s="149"/>
      <c r="GU31" s="145"/>
      <c r="GV31" s="145"/>
      <c r="GW31" s="146"/>
      <c r="GX31" s="147"/>
      <c r="GY31" s="148"/>
      <c r="GZ31" s="142"/>
      <c r="HA31" s="142"/>
      <c r="HB31" s="144"/>
      <c r="HC31" s="144"/>
      <c r="HD31" s="142"/>
      <c r="HE31" s="142"/>
      <c r="HF31" s="149"/>
      <c r="HG31" s="145"/>
      <c r="HH31" s="145"/>
      <c r="HI31" s="146"/>
      <c r="HJ31" s="147"/>
      <c r="HK31" s="148"/>
      <c r="HL31" s="142"/>
      <c r="HM31" s="142"/>
      <c r="HN31" s="144"/>
      <c r="HO31" s="144"/>
      <c r="HP31" s="142"/>
      <c r="HQ31" s="142"/>
      <c r="HR31" s="149"/>
      <c r="HS31" s="145"/>
      <c r="HT31" s="145"/>
      <c r="HU31" s="146"/>
      <c r="HV31" s="147"/>
      <c r="HW31" s="148"/>
      <c r="HX31" s="142"/>
      <c r="HY31" s="142"/>
      <c r="HZ31" s="144"/>
      <c r="IA31" s="144"/>
      <c r="IB31" s="142"/>
      <c r="IC31" s="142"/>
      <c r="ID31" s="149"/>
      <c r="IE31" s="145"/>
      <c r="IF31" s="145"/>
      <c r="IG31" s="146"/>
      <c r="IH31" s="147"/>
      <c r="II31" s="148"/>
      <c r="IJ31" s="142"/>
      <c r="IK31" s="142"/>
      <c r="IL31" s="144"/>
    </row>
    <row r="32" spans="1:246" s="150" customFormat="1" x14ac:dyDescent="0.2">
      <c r="A32" s="163" t="s">
        <v>305</v>
      </c>
      <c r="B32" s="172" t="s">
        <v>306</v>
      </c>
      <c r="C32" s="173" t="s">
        <v>44</v>
      </c>
      <c r="D32" s="174">
        <v>3</v>
      </c>
      <c r="E32" s="163"/>
      <c r="F32" s="175"/>
      <c r="G32" s="175"/>
      <c r="H32" s="176"/>
      <c r="I32" s="176"/>
      <c r="J32" s="185">
        <v>0</v>
      </c>
      <c r="K32" s="182">
        <f t="shared" si="0"/>
        <v>0</v>
      </c>
      <c r="L32" s="160"/>
      <c r="M32" s="146"/>
      <c r="N32" s="147"/>
      <c r="O32" s="148"/>
      <c r="P32" s="142"/>
      <c r="Q32" s="142"/>
      <c r="R32" s="144"/>
      <c r="S32" s="144"/>
      <c r="T32" s="142"/>
      <c r="U32" s="142"/>
      <c r="V32" s="149"/>
      <c r="W32" s="145"/>
      <c r="X32" s="145"/>
      <c r="Y32" s="146"/>
      <c r="Z32" s="147"/>
      <c r="AA32" s="148"/>
      <c r="AB32" s="142"/>
      <c r="AC32" s="142"/>
      <c r="AD32" s="144"/>
      <c r="AE32" s="144"/>
      <c r="AF32" s="142"/>
      <c r="AG32" s="142"/>
      <c r="AH32" s="149"/>
      <c r="AI32" s="145"/>
      <c r="AJ32" s="145"/>
      <c r="AK32" s="146"/>
      <c r="AL32" s="147"/>
      <c r="AM32" s="148"/>
      <c r="AN32" s="142"/>
      <c r="AO32" s="142"/>
      <c r="AP32" s="144"/>
      <c r="AQ32" s="144"/>
      <c r="AR32" s="142"/>
      <c r="AS32" s="142"/>
      <c r="AT32" s="149"/>
      <c r="AU32" s="145"/>
      <c r="AV32" s="145"/>
      <c r="AW32" s="146"/>
      <c r="AX32" s="147"/>
      <c r="AY32" s="148"/>
      <c r="AZ32" s="142"/>
      <c r="BA32" s="142"/>
      <c r="BB32" s="144"/>
      <c r="BC32" s="144"/>
      <c r="BD32" s="142"/>
      <c r="BE32" s="142"/>
      <c r="BF32" s="149"/>
      <c r="BG32" s="145"/>
      <c r="BH32" s="145"/>
      <c r="BI32" s="146"/>
      <c r="BJ32" s="147"/>
      <c r="BK32" s="148"/>
      <c r="BL32" s="142"/>
      <c r="BM32" s="142"/>
      <c r="BN32" s="144"/>
      <c r="BO32" s="144"/>
      <c r="BP32" s="142"/>
      <c r="BQ32" s="142"/>
      <c r="BR32" s="149"/>
      <c r="BS32" s="145"/>
      <c r="BT32" s="145"/>
      <c r="BU32" s="146"/>
      <c r="BV32" s="147"/>
      <c r="BW32" s="148"/>
      <c r="BX32" s="142"/>
      <c r="BY32" s="142"/>
      <c r="BZ32" s="144"/>
      <c r="CA32" s="144"/>
      <c r="CB32" s="142"/>
      <c r="CC32" s="142"/>
      <c r="CD32" s="149"/>
      <c r="CE32" s="145"/>
      <c r="CF32" s="145"/>
      <c r="CG32" s="146"/>
      <c r="CH32" s="147"/>
      <c r="CI32" s="148"/>
      <c r="CJ32" s="142"/>
      <c r="CK32" s="142"/>
      <c r="CL32" s="144"/>
      <c r="CM32" s="144"/>
      <c r="CN32" s="142"/>
      <c r="CO32" s="142"/>
      <c r="CP32" s="149"/>
      <c r="CQ32" s="145"/>
      <c r="CR32" s="145"/>
      <c r="CS32" s="146"/>
      <c r="CT32" s="147"/>
      <c r="CU32" s="148"/>
      <c r="CV32" s="142"/>
      <c r="CW32" s="142"/>
      <c r="CX32" s="144"/>
      <c r="CY32" s="144"/>
      <c r="CZ32" s="142"/>
      <c r="DA32" s="142"/>
      <c r="DB32" s="149"/>
      <c r="DC32" s="145"/>
      <c r="DD32" s="145"/>
      <c r="DE32" s="146"/>
      <c r="DF32" s="147"/>
      <c r="DG32" s="148"/>
      <c r="DH32" s="142"/>
      <c r="DI32" s="142"/>
      <c r="DJ32" s="144"/>
      <c r="DK32" s="144"/>
      <c r="DL32" s="142"/>
      <c r="DM32" s="142"/>
      <c r="DN32" s="149"/>
      <c r="DO32" s="145"/>
      <c r="DP32" s="145"/>
      <c r="DQ32" s="146"/>
      <c r="DR32" s="147"/>
      <c r="DS32" s="148"/>
      <c r="DT32" s="142"/>
      <c r="DU32" s="142"/>
      <c r="DV32" s="144"/>
      <c r="DW32" s="144"/>
      <c r="DX32" s="142"/>
      <c r="DY32" s="142"/>
      <c r="DZ32" s="149"/>
      <c r="EA32" s="145"/>
      <c r="EB32" s="145"/>
      <c r="EC32" s="146"/>
      <c r="ED32" s="147"/>
      <c r="EE32" s="148"/>
      <c r="EF32" s="142"/>
      <c r="EG32" s="142"/>
      <c r="EH32" s="144"/>
      <c r="EI32" s="144"/>
      <c r="EJ32" s="142"/>
      <c r="EK32" s="142"/>
      <c r="EL32" s="149"/>
      <c r="EM32" s="145"/>
      <c r="EN32" s="145"/>
      <c r="EO32" s="146"/>
      <c r="EP32" s="147"/>
      <c r="EQ32" s="148"/>
      <c r="ER32" s="142"/>
      <c r="ES32" s="142"/>
      <c r="ET32" s="144"/>
      <c r="EU32" s="144"/>
      <c r="EV32" s="142"/>
      <c r="EW32" s="142"/>
      <c r="EX32" s="149"/>
      <c r="EY32" s="145"/>
      <c r="EZ32" s="145"/>
      <c r="FA32" s="146"/>
      <c r="FB32" s="147"/>
      <c r="FC32" s="148"/>
      <c r="FD32" s="142"/>
      <c r="FE32" s="142"/>
      <c r="FF32" s="144"/>
      <c r="FG32" s="144"/>
      <c r="FH32" s="142"/>
      <c r="FI32" s="142"/>
      <c r="FJ32" s="149"/>
      <c r="FK32" s="145"/>
      <c r="FL32" s="145"/>
      <c r="FM32" s="146"/>
      <c r="FN32" s="147"/>
      <c r="FO32" s="148"/>
      <c r="FP32" s="142"/>
      <c r="FQ32" s="142"/>
      <c r="FR32" s="144"/>
      <c r="FS32" s="144"/>
      <c r="FT32" s="142"/>
      <c r="FU32" s="142"/>
      <c r="FV32" s="149"/>
      <c r="FW32" s="145"/>
      <c r="FX32" s="145"/>
      <c r="FY32" s="146"/>
      <c r="FZ32" s="147"/>
      <c r="GA32" s="148"/>
      <c r="GB32" s="142"/>
      <c r="GC32" s="142"/>
      <c r="GD32" s="144"/>
      <c r="GE32" s="144"/>
      <c r="GF32" s="142"/>
      <c r="GG32" s="142"/>
      <c r="GH32" s="149"/>
      <c r="GI32" s="145"/>
      <c r="GJ32" s="145"/>
      <c r="GK32" s="146"/>
      <c r="GL32" s="147"/>
      <c r="GM32" s="148"/>
      <c r="GN32" s="142"/>
      <c r="GO32" s="142"/>
      <c r="GP32" s="144"/>
      <c r="GQ32" s="144"/>
      <c r="GR32" s="142"/>
      <c r="GS32" s="142"/>
      <c r="GT32" s="149"/>
      <c r="GU32" s="145"/>
      <c r="GV32" s="145"/>
      <c r="GW32" s="146"/>
      <c r="GX32" s="147"/>
      <c r="GY32" s="148"/>
      <c r="GZ32" s="142"/>
      <c r="HA32" s="142"/>
      <c r="HB32" s="144"/>
      <c r="HC32" s="144"/>
      <c r="HD32" s="142"/>
      <c r="HE32" s="142"/>
      <c r="HF32" s="149"/>
      <c r="HG32" s="145"/>
      <c r="HH32" s="145"/>
      <c r="HI32" s="146"/>
      <c r="HJ32" s="147"/>
      <c r="HK32" s="148"/>
      <c r="HL32" s="142"/>
      <c r="HM32" s="142"/>
      <c r="HN32" s="144"/>
      <c r="HO32" s="144"/>
      <c r="HP32" s="142"/>
      <c r="HQ32" s="142"/>
      <c r="HR32" s="149"/>
      <c r="HS32" s="145"/>
      <c r="HT32" s="145"/>
      <c r="HU32" s="146"/>
      <c r="HV32" s="147"/>
      <c r="HW32" s="148"/>
      <c r="HX32" s="142"/>
      <c r="HY32" s="142"/>
      <c r="HZ32" s="144"/>
      <c r="IA32" s="144"/>
      <c r="IB32" s="142"/>
      <c r="IC32" s="142"/>
      <c r="ID32" s="149"/>
      <c r="IE32" s="145"/>
      <c r="IF32" s="145"/>
      <c r="IG32" s="146"/>
      <c r="IH32" s="147"/>
      <c r="II32" s="148"/>
      <c r="IJ32" s="142"/>
      <c r="IK32" s="142"/>
      <c r="IL32" s="144"/>
    </row>
    <row r="33" spans="1:246" s="150" customFormat="1" x14ac:dyDescent="0.2">
      <c r="A33" s="163" t="s">
        <v>307</v>
      </c>
      <c r="B33" s="172" t="s">
        <v>308</v>
      </c>
      <c r="C33" s="173" t="s">
        <v>44</v>
      </c>
      <c r="D33" s="174">
        <v>2</v>
      </c>
      <c r="E33" s="163"/>
      <c r="F33" s="175"/>
      <c r="G33" s="175"/>
      <c r="H33" s="176"/>
      <c r="I33" s="176"/>
      <c r="J33" s="185">
        <v>0</v>
      </c>
      <c r="K33" s="182">
        <f t="shared" si="0"/>
        <v>0</v>
      </c>
      <c r="L33" s="160"/>
      <c r="M33" s="146"/>
      <c r="N33" s="147"/>
      <c r="O33" s="148"/>
      <c r="P33" s="142"/>
      <c r="Q33" s="142"/>
      <c r="R33" s="144"/>
      <c r="S33" s="144"/>
      <c r="T33" s="142"/>
      <c r="U33" s="142"/>
      <c r="V33" s="149"/>
      <c r="W33" s="145"/>
      <c r="X33" s="145"/>
      <c r="Y33" s="146"/>
      <c r="Z33" s="147"/>
      <c r="AA33" s="148"/>
      <c r="AB33" s="142"/>
      <c r="AC33" s="142"/>
      <c r="AD33" s="144"/>
      <c r="AE33" s="144"/>
      <c r="AF33" s="142"/>
      <c r="AG33" s="142"/>
      <c r="AH33" s="149"/>
      <c r="AI33" s="145"/>
      <c r="AJ33" s="145"/>
      <c r="AK33" s="146"/>
      <c r="AL33" s="147"/>
      <c r="AM33" s="148"/>
      <c r="AN33" s="142"/>
      <c r="AO33" s="142"/>
      <c r="AP33" s="144"/>
      <c r="AQ33" s="144"/>
      <c r="AR33" s="142"/>
      <c r="AS33" s="142"/>
      <c r="AT33" s="149"/>
      <c r="AU33" s="145"/>
      <c r="AV33" s="145"/>
      <c r="AW33" s="146"/>
      <c r="AX33" s="147"/>
      <c r="AY33" s="148"/>
      <c r="AZ33" s="142"/>
      <c r="BA33" s="142"/>
      <c r="BB33" s="144"/>
      <c r="BC33" s="144"/>
      <c r="BD33" s="142"/>
      <c r="BE33" s="142"/>
      <c r="BF33" s="149"/>
      <c r="BG33" s="145"/>
      <c r="BH33" s="145"/>
      <c r="BI33" s="146"/>
      <c r="BJ33" s="147"/>
      <c r="BK33" s="148"/>
      <c r="BL33" s="142"/>
      <c r="BM33" s="142"/>
      <c r="BN33" s="144"/>
      <c r="BO33" s="144"/>
      <c r="BP33" s="142"/>
      <c r="BQ33" s="142"/>
      <c r="BR33" s="149"/>
      <c r="BS33" s="145"/>
      <c r="BT33" s="145"/>
      <c r="BU33" s="146"/>
      <c r="BV33" s="147"/>
      <c r="BW33" s="148"/>
      <c r="BX33" s="142"/>
      <c r="BY33" s="142"/>
      <c r="BZ33" s="144"/>
      <c r="CA33" s="144"/>
      <c r="CB33" s="142"/>
      <c r="CC33" s="142"/>
      <c r="CD33" s="149"/>
      <c r="CE33" s="145"/>
      <c r="CF33" s="145"/>
      <c r="CG33" s="146"/>
      <c r="CH33" s="147"/>
      <c r="CI33" s="148"/>
      <c r="CJ33" s="142"/>
      <c r="CK33" s="142"/>
      <c r="CL33" s="144"/>
      <c r="CM33" s="144"/>
      <c r="CN33" s="142"/>
      <c r="CO33" s="142"/>
      <c r="CP33" s="149"/>
      <c r="CQ33" s="145"/>
      <c r="CR33" s="145"/>
      <c r="CS33" s="146"/>
      <c r="CT33" s="147"/>
      <c r="CU33" s="148"/>
      <c r="CV33" s="142"/>
      <c r="CW33" s="142"/>
      <c r="CX33" s="144"/>
      <c r="CY33" s="144"/>
      <c r="CZ33" s="142"/>
      <c r="DA33" s="142"/>
      <c r="DB33" s="149"/>
      <c r="DC33" s="145"/>
      <c r="DD33" s="145"/>
      <c r="DE33" s="146"/>
      <c r="DF33" s="147"/>
      <c r="DG33" s="148"/>
      <c r="DH33" s="142"/>
      <c r="DI33" s="142"/>
      <c r="DJ33" s="144"/>
      <c r="DK33" s="144"/>
      <c r="DL33" s="142"/>
      <c r="DM33" s="142"/>
      <c r="DN33" s="149"/>
      <c r="DO33" s="145"/>
      <c r="DP33" s="145"/>
      <c r="DQ33" s="146"/>
      <c r="DR33" s="147"/>
      <c r="DS33" s="148"/>
      <c r="DT33" s="142"/>
      <c r="DU33" s="142"/>
      <c r="DV33" s="144"/>
      <c r="DW33" s="144"/>
      <c r="DX33" s="142"/>
      <c r="DY33" s="142"/>
      <c r="DZ33" s="149"/>
      <c r="EA33" s="145"/>
      <c r="EB33" s="145"/>
      <c r="EC33" s="146"/>
      <c r="ED33" s="147"/>
      <c r="EE33" s="148"/>
      <c r="EF33" s="142"/>
      <c r="EG33" s="142"/>
      <c r="EH33" s="144"/>
      <c r="EI33" s="144"/>
      <c r="EJ33" s="142"/>
      <c r="EK33" s="142"/>
      <c r="EL33" s="149"/>
      <c r="EM33" s="145"/>
      <c r="EN33" s="145"/>
      <c r="EO33" s="146"/>
      <c r="EP33" s="147"/>
      <c r="EQ33" s="148"/>
      <c r="ER33" s="142"/>
      <c r="ES33" s="142"/>
      <c r="ET33" s="144"/>
      <c r="EU33" s="144"/>
      <c r="EV33" s="142"/>
      <c r="EW33" s="142"/>
      <c r="EX33" s="149"/>
      <c r="EY33" s="145"/>
      <c r="EZ33" s="145"/>
      <c r="FA33" s="146"/>
      <c r="FB33" s="147"/>
      <c r="FC33" s="148"/>
      <c r="FD33" s="142"/>
      <c r="FE33" s="142"/>
      <c r="FF33" s="144"/>
      <c r="FG33" s="144"/>
      <c r="FH33" s="142"/>
      <c r="FI33" s="142"/>
      <c r="FJ33" s="149"/>
      <c r="FK33" s="145"/>
      <c r="FL33" s="145"/>
      <c r="FM33" s="146"/>
      <c r="FN33" s="147"/>
      <c r="FO33" s="148"/>
      <c r="FP33" s="142"/>
      <c r="FQ33" s="142"/>
      <c r="FR33" s="144"/>
      <c r="FS33" s="144"/>
      <c r="FT33" s="142"/>
      <c r="FU33" s="142"/>
      <c r="FV33" s="149"/>
      <c r="FW33" s="145"/>
      <c r="FX33" s="145"/>
      <c r="FY33" s="146"/>
      <c r="FZ33" s="147"/>
      <c r="GA33" s="148"/>
      <c r="GB33" s="142"/>
      <c r="GC33" s="142"/>
      <c r="GD33" s="144"/>
      <c r="GE33" s="144"/>
      <c r="GF33" s="142"/>
      <c r="GG33" s="142"/>
      <c r="GH33" s="149"/>
      <c r="GI33" s="145"/>
      <c r="GJ33" s="145"/>
      <c r="GK33" s="146"/>
      <c r="GL33" s="147"/>
      <c r="GM33" s="148"/>
      <c r="GN33" s="142"/>
      <c r="GO33" s="142"/>
      <c r="GP33" s="144"/>
      <c r="GQ33" s="144"/>
      <c r="GR33" s="142"/>
      <c r="GS33" s="142"/>
      <c r="GT33" s="149"/>
      <c r="GU33" s="145"/>
      <c r="GV33" s="145"/>
      <c r="GW33" s="146"/>
      <c r="GX33" s="147"/>
      <c r="GY33" s="148"/>
      <c r="GZ33" s="142"/>
      <c r="HA33" s="142"/>
      <c r="HB33" s="144"/>
      <c r="HC33" s="144"/>
      <c r="HD33" s="142"/>
      <c r="HE33" s="142"/>
      <c r="HF33" s="149"/>
      <c r="HG33" s="145"/>
      <c r="HH33" s="145"/>
      <c r="HI33" s="146"/>
      <c r="HJ33" s="147"/>
      <c r="HK33" s="148"/>
      <c r="HL33" s="142"/>
      <c r="HM33" s="142"/>
      <c r="HN33" s="144"/>
      <c r="HO33" s="144"/>
      <c r="HP33" s="142"/>
      <c r="HQ33" s="142"/>
      <c r="HR33" s="149"/>
      <c r="HS33" s="145"/>
      <c r="HT33" s="145"/>
      <c r="HU33" s="146"/>
      <c r="HV33" s="147"/>
      <c r="HW33" s="148"/>
      <c r="HX33" s="142"/>
      <c r="HY33" s="142"/>
      <c r="HZ33" s="144"/>
      <c r="IA33" s="144"/>
      <c r="IB33" s="142"/>
      <c r="IC33" s="142"/>
      <c r="ID33" s="149"/>
      <c r="IE33" s="145"/>
      <c r="IF33" s="145"/>
      <c r="IG33" s="146"/>
      <c r="IH33" s="147"/>
      <c r="II33" s="148"/>
      <c r="IJ33" s="142"/>
      <c r="IK33" s="142"/>
      <c r="IL33" s="144"/>
    </row>
    <row r="34" spans="1:246" s="150" customFormat="1" x14ac:dyDescent="0.2">
      <c r="A34" s="163" t="s">
        <v>309</v>
      </c>
      <c r="B34" s="172" t="s">
        <v>310</v>
      </c>
      <c r="C34" s="173" t="s">
        <v>44</v>
      </c>
      <c r="D34" s="174">
        <v>3</v>
      </c>
      <c r="E34" s="163"/>
      <c r="F34" s="175"/>
      <c r="G34" s="175"/>
      <c r="H34" s="176"/>
      <c r="I34" s="176"/>
      <c r="J34" s="185">
        <v>0</v>
      </c>
      <c r="K34" s="182">
        <f t="shared" si="0"/>
        <v>0</v>
      </c>
      <c r="L34" s="160"/>
      <c r="M34" s="146"/>
      <c r="N34" s="147"/>
      <c r="O34" s="148"/>
      <c r="P34" s="142"/>
      <c r="Q34" s="142"/>
      <c r="R34" s="144"/>
      <c r="S34" s="144"/>
      <c r="T34" s="142"/>
      <c r="U34" s="142"/>
      <c r="V34" s="149"/>
      <c r="W34" s="145"/>
      <c r="X34" s="145"/>
      <c r="Y34" s="146"/>
      <c r="Z34" s="147"/>
      <c r="AA34" s="148"/>
      <c r="AB34" s="142"/>
      <c r="AC34" s="142"/>
      <c r="AD34" s="144"/>
      <c r="AE34" s="144"/>
      <c r="AF34" s="142"/>
      <c r="AG34" s="142"/>
      <c r="AH34" s="149"/>
      <c r="AI34" s="145"/>
      <c r="AJ34" s="145"/>
      <c r="AK34" s="146"/>
      <c r="AL34" s="147"/>
      <c r="AM34" s="148"/>
      <c r="AN34" s="142"/>
      <c r="AO34" s="142"/>
      <c r="AP34" s="144"/>
      <c r="AQ34" s="144"/>
      <c r="AR34" s="142"/>
      <c r="AS34" s="142"/>
      <c r="AT34" s="149"/>
      <c r="AU34" s="145"/>
      <c r="AV34" s="145"/>
      <c r="AW34" s="146"/>
      <c r="AX34" s="147"/>
      <c r="AY34" s="148"/>
      <c r="AZ34" s="142"/>
      <c r="BA34" s="142"/>
      <c r="BB34" s="144"/>
      <c r="BC34" s="144"/>
      <c r="BD34" s="142"/>
      <c r="BE34" s="142"/>
      <c r="BF34" s="149"/>
      <c r="BG34" s="145"/>
      <c r="BH34" s="145"/>
      <c r="BI34" s="146"/>
      <c r="BJ34" s="147"/>
      <c r="BK34" s="148"/>
      <c r="BL34" s="142"/>
      <c r="BM34" s="142"/>
      <c r="BN34" s="144"/>
      <c r="BO34" s="144"/>
      <c r="BP34" s="142"/>
      <c r="BQ34" s="142"/>
      <c r="BR34" s="149"/>
      <c r="BS34" s="145"/>
      <c r="BT34" s="145"/>
      <c r="BU34" s="146"/>
      <c r="BV34" s="147"/>
      <c r="BW34" s="148"/>
      <c r="BX34" s="142"/>
      <c r="BY34" s="142"/>
      <c r="BZ34" s="144"/>
      <c r="CA34" s="144"/>
      <c r="CB34" s="142"/>
      <c r="CC34" s="142"/>
      <c r="CD34" s="149"/>
      <c r="CE34" s="145"/>
      <c r="CF34" s="145"/>
      <c r="CG34" s="146"/>
      <c r="CH34" s="147"/>
      <c r="CI34" s="148"/>
      <c r="CJ34" s="142"/>
      <c r="CK34" s="142"/>
      <c r="CL34" s="144"/>
      <c r="CM34" s="144"/>
      <c r="CN34" s="142"/>
      <c r="CO34" s="142"/>
      <c r="CP34" s="149"/>
      <c r="CQ34" s="145"/>
      <c r="CR34" s="145"/>
      <c r="CS34" s="146"/>
      <c r="CT34" s="147"/>
      <c r="CU34" s="148"/>
      <c r="CV34" s="142"/>
      <c r="CW34" s="142"/>
      <c r="CX34" s="144"/>
      <c r="CY34" s="144"/>
      <c r="CZ34" s="142"/>
      <c r="DA34" s="142"/>
      <c r="DB34" s="149"/>
      <c r="DC34" s="145"/>
      <c r="DD34" s="145"/>
      <c r="DE34" s="146"/>
      <c r="DF34" s="147"/>
      <c r="DG34" s="148"/>
      <c r="DH34" s="142"/>
      <c r="DI34" s="142"/>
      <c r="DJ34" s="144"/>
      <c r="DK34" s="144"/>
      <c r="DL34" s="142"/>
      <c r="DM34" s="142"/>
      <c r="DN34" s="149"/>
      <c r="DO34" s="145"/>
      <c r="DP34" s="145"/>
      <c r="DQ34" s="146"/>
      <c r="DR34" s="147"/>
      <c r="DS34" s="148"/>
      <c r="DT34" s="142"/>
      <c r="DU34" s="142"/>
      <c r="DV34" s="144"/>
      <c r="DW34" s="144"/>
      <c r="DX34" s="142"/>
      <c r="DY34" s="142"/>
      <c r="DZ34" s="149"/>
      <c r="EA34" s="145"/>
      <c r="EB34" s="145"/>
      <c r="EC34" s="146"/>
      <c r="ED34" s="147"/>
      <c r="EE34" s="148"/>
      <c r="EF34" s="142"/>
      <c r="EG34" s="142"/>
      <c r="EH34" s="144"/>
      <c r="EI34" s="144"/>
      <c r="EJ34" s="142"/>
      <c r="EK34" s="142"/>
      <c r="EL34" s="149"/>
      <c r="EM34" s="145"/>
      <c r="EN34" s="145"/>
      <c r="EO34" s="146"/>
      <c r="EP34" s="147"/>
      <c r="EQ34" s="148"/>
      <c r="ER34" s="142"/>
      <c r="ES34" s="142"/>
      <c r="ET34" s="144"/>
      <c r="EU34" s="144"/>
      <c r="EV34" s="142"/>
      <c r="EW34" s="142"/>
      <c r="EX34" s="149"/>
      <c r="EY34" s="145"/>
      <c r="EZ34" s="145"/>
      <c r="FA34" s="146"/>
      <c r="FB34" s="147"/>
      <c r="FC34" s="148"/>
      <c r="FD34" s="142"/>
      <c r="FE34" s="142"/>
      <c r="FF34" s="144"/>
      <c r="FG34" s="144"/>
      <c r="FH34" s="142"/>
      <c r="FI34" s="142"/>
      <c r="FJ34" s="149"/>
      <c r="FK34" s="145"/>
      <c r="FL34" s="145"/>
      <c r="FM34" s="146"/>
      <c r="FN34" s="147"/>
      <c r="FO34" s="148"/>
      <c r="FP34" s="142"/>
      <c r="FQ34" s="142"/>
      <c r="FR34" s="144"/>
      <c r="FS34" s="144"/>
      <c r="FT34" s="142"/>
      <c r="FU34" s="142"/>
      <c r="FV34" s="149"/>
      <c r="FW34" s="145"/>
      <c r="FX34" s="145"/>
      <c r="FY34" s="146"/>
      <c r="FZ34" s="147"/>
      <c r="GA34" s="148"/>
      <c r="GB34" s="142"/>
      <c r="GC34" s="142"/>
      <c r="GD34" s="144"/>
      <c r="GE34" s="144"/>
      <c r="GF34" s="142"/>
      <c r="GG34" s="142"/>
      <c r="GH34" s="149"/>
      <c r="GI34" s="145"/>
      <c r="GJ34" s="145"/>
      <c r="GK34" s="146"/>
      <c r="GL34" s="147"/>
      <c r="GM34" s="148"/>
      <c r="GN34" s="142"/>
      <c r="GO34" s="142"/>
      <c r="GP34" s="144"/>
      <c r="GQ34" s="144"/>
      <c r="GR34" s="142"/>
      <c r="GS34" s="142"/>
      <c r="GT34" s="149"/>
      <c r="GU34" s="145"/>
      <c r="GV34" s="145"/>
      <c r="GW34" s="146"/>
      <c r="GX34" s="147"/>
      <c r="GY34" s="148"/>
      <c r="GZ34" s="142"/>
      <c r="HA34" s="142"/>
      <c r="HB34" s="144"/>
      <c r="HC34" s="144"/>
      <c r="HD34" s="142"/>
      <c r="HE34" s="142"/>
      <c r="HF34" s="149"/>
      <c r="HG34" s="145"/>
      <c r="HH34" s="145"/>
      <c r="HI34" s="146"/>
      <c r="HJ34" s="147"/>
      <c r="HK34" s="148"/>
      <c r="HL34" s="142"/>
      <c r="HM34" s="142"/>
      <c r="HN34" s="144"/>
      <c r="HO34" s="144"/>
      <c r="HP34" s="142"/>
      <c r="HQ34" s="142"/>
      <c r="HR34" s="149"/>
      <c r="HS34" s="145"/>
      <c r="HT34" s="145"/>
      <c r="HU34" s="146"/>
      <c r="HV34" s="147"/>
      <c r="HW34" s="148"/>
      <c r="HX34" s="142"/>
      <c r="HY34" s="142"/>
      <c r="HZ34" s="144"/>
      <c r="IA34" s="144"/>
      <c r="IB34" s="142"/>
      <c r="IC34" s="142"/>
      <c r="ID34" s="149"/>
      <c r="IE34" s="145"/>
      <c r="IF34" s="145"/>
      <c r="IG34" s="146"/>
      <c r="IH34" s="147"/>
      <c r="II34" s="148"/>
      <c r="IJ34" s="142"/>
      <c r="IK34" s="142"/>
      <c r="IL34" s="144"/>
    </row>
    <row r="35" spans="1:246" s="150" customFormat="1" x14ac:dyDescent="0.2">
      <c r="A35" s="163" t="s">
        <v>311</v>
      </c>
      <c r="B35" s="172" t="s">
        <v>312</v>
      </c>
      <c r="C35" s="173" t="s">
        <v>44</v>
      </c>
      <c r="D35" s="174">
        <v>3</v>
      </c>
      <c r="E35" s="163"/>
      <c r="F35" s="175"/>
      <c r="G35" s="175"/>
      <c r="H35" s="176"/>
      <c r="I35" s="176"/>
      <c r="J35" s="185">
        <v>0</v>
      </c>
      <c r="K35" s="182">
        <f t="shared" si="0"/>
        <v>0</v>
      </c>
      <c r="L35" s="160"/>
      <c r="M35" s="146"/>
      <c r="N35" s="147"/>
      <c r="O35" s="148"/>
      <c r="P35" s="142"/>
      <c r="Q35" s="142"/>
      <c r="R35" s="144"/>
      <c r="S35" s="144"/>
      <c r="T35" s="142"/>
      <c r="U35" s="142"/>
      <c r="V35" s="149"/>
      <c r="W35" s="145"/>
      <c r="X35" s="145"/>
      <c r="Y35" s="146"/>
      <c r="Z35" s="147"/>
      <c r="AA35" s="148"/>
      <c r="AB35" s="142"/>
      <c r="AC35" s="142"/>
      <c r="AD35" s="144"/>
      <c r="AE35" s="144"/>
      <c r="AF35" s="142"/>
      <c r="AG35" s="142"/>
      <c r="AH35" s="149"/>
      <c r="AI35" s="145"/>
      <c r="AJ35" s="145"/>
      <c r="AK35" s="146"/>
      <c r="AL35" s="147"/>
      <c r="AM35" s="148"/>
      <c r="AN35" s="142"/>
      <c r="AO35" s="142"/>
      <c r="AP35" s="144"/>
      <c r="AQ35" s="144"/>
      <c r="AR35" s="142"/>
      <c r="AS35" s="142"/>
      <c r="AT35" s="149"/>
      <c r="AU35" s="145"/>
      <c r="AV35" s="145"/>
      <c r="AW35" s="146"/>
      <c r="AX35" s="147"/>
      <c r="AY35" s="148"/>
      <c r="AZ35" s="142"/>
      <c r="BA35" s="142"/>
      <c r="BB35" s="144"/>
      <c r="BC35" s="144"/>
      <c r="BD35" s="142"/>
      <c r="BE35" s="142"/>
      <c r="BF35" s="149"/>
      <c r="BG35" s="145"/>
      <c r="BH35" s="145"/>
      <c r="BI35" s="146"/>
      <c r="BJ35" s="147"/>
      <c r="BK35" s="148"/>
      <c r="BL35" s="142"/>
      <c r="BM35" s="142"/>
      <c r="BN35" s="144"/>
      <c r="BO35" s="144"/>
      <c r="BP35" s="142"/>
      <c r="BQ35" s="142"/>
      <c r="BR35" s="149"/>
      <c r="BS35" s="145"/>
      <c r="BT35" s="145"/>
      <c r="BU35" s="146"/>
      <c r="BV35" s="147"/>
      <c r="BW35" s="148"/>
      <c r="BX35" s="142"/>
      <c r="BY35" s="142"/>
      <c r="BZ35" s="144"/>
      <c r="CA35" s="144"/>
      <c r="CB35" s="142"/>
      <c r="CC35" s="142"/>
      <c r="CD35" s="149"/>
      <c r="CE35" s="145"/>
      <c r="CF35" s="145"/>
      <c r="CG35" s="146"/>
      <c r="CH35" s="147"/>
      <c r="CI35" s="148"/>
      <c r="CJ35" s="142"/>
      <c r="CK35" s="142"/>
      <c r="CL35" s="144"/>
      <c r="CM35" s="144"/>
      <c r="CN35" s="142"/>
      <c r="CO35" s="142"/>
      <c r="CP35" s="149"/>
      <c r="CQ35" s="145"/>
      <c r="CR35" s="145"/>
      <c r="CS35" s="146"/>
      <c r="CT35" s="147"/>
      <c r="CU35" s="148"/>
      <c r="CV35" s="142"/>
      <c r="CW35" s="142"/>
      <c r="CX35" s="144"/>
      <c r="CY35" s="144"/>
      <c r="CZ35" s="142"/>
      <c r="DA35" s="142"/>
      <c r="DB35" s="149"/>
      <c r="DC35" s="145"/>
      <c r="DD35" s="145"/>
      <c r="DE35" s="146"/>
      <c r="DF35" s="147"/>
      <c r="DG35" s="148"/>
      <c r="DH35" s="142"/>
      <c r="DI35" s="142"/>
      <c r="DJ35" s="144"/>
      <c r="DK35" s="144"/>
      <c r="DL35" s="142"/>
      <c r="DM35" s="142"/>
      <c r="DN35" s="149"/>
      <c r="DO35" s="145"/>
      <c r="DP35" s="145"/>
      <c r="DQ35" s="146"/>
      <c r="DR35" s="147"/>
      <c r="DS35" s="148"/>
      <c r="DT35" s="142"/>
      <c r="DU35" s="142"/>
      <c r="DV35" s="144"/>
      <c r="DW35" s="144"/>
      <c r="DX35" s="142"/>
      <c r="DY35" s="142"/>
      <c r="DZ35" s="149"/>
      <c r="EA35" s="145"/>
      <c r="EB35" s="145"/>
      <c r="EC35" s="146"/>
      <c r="ED35" s="147"/>
      <c r="EE35" s="148"/>
      <c r="EF35" s="142"/>
      <c r="EG35" s="142"/>
      <c r="EH35" s="144"/>
      <c r="EI35" s="144"/>
      <c r="EJ35" s="142"/>
      <c r="EK35" s="142"/>
      <c r="EL35" s="149"/>
      <c r="EM35" s="145"/>
      <c r="EN35" s="145"/>
      <c r="EO35" s="146"/>
      <c r="EP35" s="147"/>
      <c r="EQ35" s="148"/>
      <c r="ER35" s="142"/>
      <c r="ES35" s="142"/>
      <c r="ET35" s="144"/>
      <c r="EU35" s="144"/>
      <c r="EV35" s="142"/>
      <c r="EW35" s="142"/>
      <c r="EX35" s="149"/>
      <c r="EY35" s="145"/>
      <c r="EZ35" s="145"/>
      <c r="FA35" s="146"/>
      <c r="FB35" s="147"/>
      <c r="FC35" s="148"/>
      <c r="FD35" s="142"/>
      <c r="FE35" s="142"/>
      <c r="FF35" s="144"/>
      <c r="FG35" s="144"/>
      <c r="FH35" s="142"/>
      <c r="FI35" s="142"/>
      <c r="FJ35" s="149"/>
      <c r="FK35" s="145"/>
      <c r="FL35" s="145"/>
      <c r="FM35" s="146"/>
      <c r="FN35" s="147"/>
      <c r="FO35" s="148"/>
      <c r="FP35" s="142"/>
      <c r="FQ35" s="142"/>
      <c r="FR35" s="144"/>
      <c r="FS35" s="144"/>
      <c r="FT35" s="142"/>
      <c r="FU35" s="142"/>
      <c r="FV35" s="149"/>
      <c r="FW35" s="145"/>
      <c r="FX35" s="145"/>
      <c r="FY35" s="146"/>
      <c r="FZ35" s="147"/>
      <c r="GA35" s="148"/>
      <c r="GB35" s="142"/>
      <c r="GC35" s="142"/>
      <c r="GD35" s="144"/>
      <c r="GE35" s="144"/>
      <c r="GF35" s="142"/>
      <c r="GG35" s="142"/>
      <c r="GH35" s="149"/>
      <c r="GI35" s="145"/>
      <c r="GJ35" s="145"/>
      <c r="GK35" s="146"/>
      <c r="GL35" s="147"/>
      <c r="GM35" s="148"/>
      <c r="GN35" s="142"/>
      <c r="GO35" s="142"/>
      <c r="GP35" s="144"/>
      <c r="GQ35" s="144"/>
      <c r="GR35" s="142"/>
      <c r="GS35" s="142"/>
      <c r="GT35" s="149"/>
      <c r="GU35" s="145"/>
      <c r="GV35" s="145"/>
      <c r="GW35" s="146"/>
      <c r="GX35" s="147"/>
      <c r="GY35" s="148"/>
      <c r="GZ35" s="142"/>
      <c r="HA35" s="142"/>
      <c r="HB35" s="144"/>
      <c r="HC35" s="144"/>
      <c r="HD35" s="142"/>
      <c r="HE35" s="142"/>
      <c r="HF35" s="149"/>
      <c r="HG35" s="145"/>
      <c r="HH35" s="145"/>
      <c r="HI35" s="146"/>
      <c r="HJ35" s="147"/>
      <c r="HK35" s="148"/>
      <c r="HL35" s="142"/>
      <c r="HM35" s="142"/>
      <c r="HN35" s="144"/>
      <c r="HO35" s="144"/>
      <c r="HP35" s="142"/>
      <c r="HQ35" s="142"/>
      <c r="HR35" s="149"/>
      <c r="HS35" s="145"/>
      <c r="HT35" s="145"/>
      <c r="HU35" s="146"/>
      <c r="HV35" s="147"/>
      <c r="HW35" s="148"/>
      <c r="HX35" s="142"/>
      <c r="HY35" s="142"/>
      <c r="HZ35" s="144"/>
      <c r="IA35" s="144"/>
      <c r="IB35" s="142"/>
      <c r="IC35" s="142"/>
      <c r="ID35" s="149"/>
      <c r="IE35" s="145"/>
      <c r="IF35" s="145"/>
      <c r="IG35" s="146"/>
      <c r="IH35" s="147"/>
      <c r="II35" s="148"/>
      <c r="IJ35" s="142"/>
      <c r="IK35" s="142"/>
      <c r="IL35" s="144"/>
    </row>
    <row r="36" spans="1:246" s="150" customFormat="1" x14ac:dyDescent="0.2">
      <c r="A36" s="163" t="s">
        <v>313</v>
      </c>
      <c r="B36" s="172" t="s">
        <v>314</v>
      </c>
      <c r="C36" s="173" t="s">
        <v>44</v>
      </c>
      <c r="D36" s="174">
        <v>1</v>
      </c>
      <c r="E36" s="163"/>
      <c r="F36" s="175"/>
      <c r="G36" s="175"/>
      <c r="H36" s="176"/>
      <c r="I36" s="176"/>
      <c r="J36" s="185">
        <v>0</v>
      </c>
      <c r="K36" s="182">
        <f t="shared" si="0"/>
        <v>0</v>
      </c>
      <c r="L36" s="160"/>
      <c r="M36" s="146"/>
      <c r="N36" s="147"/>
      <c r="O36" s="148"/>
      <c r="P36" s="142"/>
      <c r="Q36" s="142"/>
      <c r="R36" s="144"/>
      <c r="S36" s="144"/>
      <c r="T36" s="142"/>
      <c r="U36" s="142"/>
      <c r="V36" s="149"/>
      <c r="W36" s="145"/>
      <c r="X36" s="145"/>
      <c r="Y36" s="146"/>
      <c r="Z36" s="147"/>
      <c r="AA36" s="148"/>
      <c r="AB36" s="142"/>
      <c r="AC36" s="142"/>
      <c r="AD36" s="144"/>
      <c r="AE36" s="144"/>
      <c r="AF36" s="142"/>
      <c r="AG36" s="142"/>
      <c r="AH36" s="149"/>
      <c r="AI36" s="145"/>
      <c r="AJ36" s="145"/>
      <c r="AK36" s="146"/>
      <c r="AL36" s="147"/>
      <c r="AM36" s="148"/>
      <c r="AN36" s="142"/>
      <c r="AO36" s="142"/>
      <c r="AP36" s="144"/>
      <c r="AQ36" s="144"/>
      <c r="AR36" s="142"/>
      <c r="AS36" s="142"/>
      <c r="AT36" s="149"/>
      <c r="AU36" s="145"/>
      <c r="AV36" s="145"/>
      <c r="AW36" s="146"/>
      <c r="AX36" s="147"/>
      <c r="AY36" s="148"/>
      <c r="AZ36" s="142"/>
      <c r="BA36" s="142"/>
      <c r="BB36" s="144"/>
      <c r="BC36" s="144"/>
      <c r="BD36" s="142"/>
      <c r="BE36" s="142"/>
      <c r="BF36" s="149"/>
      <c r="BG36" s="145"/>
      <c r="BH36" s="145"/>
      <c r="BI36" s="146"/>
      <c r="BJ36" s="147"/>
      <c r="BK36" s="148"/>
      <c r="BL36" s="142"/>
      <c r="BM36" s="142"/>
      <c r="BN36" s="144"/>
      <c r="BO36" s="144"/>
      <c r="BP36" s="142"/>
      <c r="BQ36" s="142"/>
      <c r="BR36" s="149"/>
      <c r="BS36" s="145"/>
      <c r="BT36" s="145"/>
      <c r="BU36" s="146"/>
      <c r="BV36" s="147"/>
      <c r="BW36" s="148"/>
      <c r="BX36" s="142"/>
      <c r="BY36" s="142"/>
      <c r="BZ36" s="144"/>
      <c r="CA36" s="144"/>
      <c r="CB36" s="142"/>
      <c r="CC36" s="142"/>
      <c r="CD36" s="149"/>
      <c r="CE36" s="145"/>
      <c r="CF36" s="145"/>
      <c r="CG36" s="146"/>
      <c r="CH36" s="147"/>
      <c r="CI36" s="148"/>
      <c r="CJ36" s="142"/>
      <c r="CK36" s="142"/>
      <c r="CL36" s="144"/>
      <c r="CM36" s="144"/>
      <c r="CN36" s="142"/>
      <c r="CO36" s="142"/>
      <c r="CP36" s="149"/>
      <c r="CQ36" s="145"/>
      <c r="CR36" s="145"/>
      <c r="CS36" s="146"/>
      <c r="CT36" s="147"/>
      <c r="CU36" s="148"/>
      <c r="CV36" s="142"/>
      <c r="CW36" s="142"/>
      <c r="CX36" s="144"/>
      <c r="CY36" s="144"/>
      <c r="CZ36" s="142"/>
      <c r="DA36" s="142"/>
      <c r="DB36" s="149"/>
      <c r="DC36" s="145"/>
      <c r="DD36" s="145"/>
      <c r="DE36" s="146"/>
      <c r="DF36" s="147"/>
      <c r="DG36" s="148"/>
      <c r="DH36" s="142"/>
      <c r="DI36" s="142"/>
      <c r="DJ36" s="144"/>
      <c r="DK36" s="144"/>
      <c r="DL36" s="142"/>
      <c r="DM36" s="142"/>
      <c r="DN36" s="149"/>
      <c r="DO36" s="145"/>
      <c r="DP36" s="145"/>
      <c r="DQ36" s="146"/>
      <c r="DR36" s="147"/>
      <c r="DS36" s="148"/>
      <c r="DT36" s="142"/>
      <c r="DU36" s="142"/>
      <c r="DV36" s="144"/>
      <c r="DW36" s="144"/>
      <c r="DX36" s="142"/>
      <c r="DY36" s="142"/>
      <c r="DZ36" s="149"/>
      <c r="EA36" s="145"/>
      <c r="EB36" s="145"/>
      <c r="EC36" s="146"/>
      <c r="ED36" s="147"/>
      <c r="EE36" s="148"/>
      <c r="EF36" s="142"/>
      <c r="EG36" s="142"/>
      <c r="EH36" s="144"/>
      <c r="EI36" s="144"/>
      <c r="EJ36" s="142"/>
      <c r="EK36" s="142"/>
      <c r="EL36" s="149"/>
      <c r="EM36" s="145"/>
      <c r="EN36" s="145"/>
      <c r="EO36" s="146"/>
      <c r="EP36" s="147"/>
      <c r="EQ36" s="148"/>
      <c r="ER36" s="142"/>
      <c r="ES36" s="142"/>
      <c r="ET36" s="144"/>
      <c r="EU36" s="144"/>
      <c r="EV36" s="142"/>
      <c r="EW36" s="142"/>
      <c r="EX36" s="149"/>
      <c r="EY36" s="145"/>
      <c r="EZ36" s="145"/>
      <c r="FA36" s="146"/>
      <c r="FB36" s="147"/>
      <c r="FC36" s="148"/>
      <c r="FD36" s="142"/>
      <c r="FE36" s="142"/>
      <c r="FF36" s="144"/>
      <c r="FG36" s="144"/>
      <c r="FH36" s="142"/>
      <c r="FI36" s="142"/>
      <c r="FJ36" s="149"/>
      <c r="FK36" s="145"/>
      <c r="FL36" s="145"/>
      <c r="FM36" s="146"/>
      <c r="FN36" s="147"/>
      <c r="FO36" s="148"/>
      <c r="FP36" s="142"/>
      <c r="FQ36" s="142"/>
      <c r="FR36" s="144"/>
      <c r="FS36" s="144"/>
      <c r="FT36" s="142"/>
      <c r="FU36" s="142"/>
      <c r="FV36" s="149"/>
      <c r="FW36" s="145"/>
      <c r="FX36" s="145"/>
      <c r="FY36" s="146"/>
      <c r="FZ36" s="147"/>
      <c r="GA36" s="148"/>
      <c r="GB36" s="142"/>
      <c r="GC36" s="142"/>
      <c r="GD36" s="144"/>
      <c r="GE36" s="144"/>
      <c r="GF36" s="142"/>
      <c r="GG36" s="142"/>
      <c r="GH36" s="149"/>
      <c r="GI36" s="145"/>
      <c r="GJ36" s="145"/>
      <c r="GK36" s="146"/>
      <c r="GL36" s="147"/>
      <c r="GM36" s="148"/>
      <c r="GN36" s="142"/>
      <c r="GO36" s="142"/>
      <c r="GP36" s="144"/>
      <c r="GQ36" s="144"/>
      <c r="GR36" s="142"/>
      <c r="GS36" s="142"/>
      <c r="GT36" s="149"/>
      <c r="GU36" s="145"/>
      <c r="GV36" s="145"/>
      <c r="GW36" s="146"/>
      <c r="GX36" s="147"/>
      <c r="GY36" s="148"/>
      <c r="GZ36" s="142"/>
      <c r="HA36" s="142"/>
      <c r="HB36" s="144"/>
      <c r="HC36" s="144"/>
      <c r="HD36" s="142"/>
      <c r="HE36" s="142"/>
      <c r="HF36" s="149"/>
      <c r="HG36" s="145"/>
      <c r="HH36" s="145"/>
      <c r="HI36" s="146"/>
      <c r="HJ36" s="147"/>
      <c r="HK36" s="148"/>
      <c r="HL36" s="142"/>
      <c r="HM36" s="142"/>
      <c r="HN36" s="144"/>
      <c r="HO36" s="144"/>
      <c r="HP36" s="142"/>
      <c r="HQ36" s="142"/>
      <c r="HR36" s="149"/>
      <c r="HS36" s="145"/>
      <c r="HT36" s="145"/>
      <c r="HU36" s="146"/>
      <c r="HV36" s="147"/>
      <c r="HW36" s="148"/>
      <c r="HX36" s="142"/>
      <c r="HY36" s="142"/>
      <c r="HZ36" s="144"/>
      <c r="IA36" s="144"/>
      <c r="IB36" s="142"/>
      <c r="IC36" s="142"/>
      <c r="ID36" s="149"/>
      <c r="IE36" s="145"/>
      <c r="IF36" s="145"/>
      <c r="IG36" s="146"/>
      <c r="IH36" s="147"/>
      <c r="II36" s="148"/>
      <c r="IJ36" s="142"/>
      <c r="IK36" s="142"/>
      <c r="IL36" s="144"/>
    </row>
    <row r="37" spans="1:246" s="150" customFormat="1" x14ac:dyDescent="0.2">
      <c r="A37" s="163" t="s">
        <v>315</v>
      </c>
      <c r="B37" s="172" t="s">
        <v>316</v>
      </c>
      <c r="C37" s="173" t="s">
        <v>44</v>
      </c>
      <c r="D37" s="174">
        <v>47</v>
      </c>
      <c r="E37" s="163"/>
      <c r="F37" s="175"/>
      <c r="G37" s="175"/>
      <c r="H37" s="176"/>
      <c r="I37" s="176"/>
      <c r="J37" s="185">
        <v>0</v>
      </c>
      <c r="K37" s="182">
        <f t="shared" si="0"/>
        <v>0</v>
      </c>
      <c r="L37" s="160"/>
      <c r="M37" s="146"/>
      <c r="N37" s="147"/>
      <c r="O37" s="148"/>
      <c r="P37" s="142"/>
      <c r="Q37" s="142"/>
      <c r="R37" s="144"/>
      <c r="S37" s="144"/>
      <c r="T37" s="142"/>
      <c r="U37" s="142"/>
      <c r="V37" s="149"/>
      <c r="W37" s="145"/>
      <c r="X37" s="145"/>
      <c r="Y37" s="146"/>
      <c r="Z37" s="147"/>
      <c r="AA37" s="148"/>
      <c r="AB37" s="142"/>
      <c r="AC37" s="142"/>
      <c r="AD37" s="144"/>
      <c r="AE37" s="144"/>
      <c r="AF37" s="142"/>
      <c r="AG37" s="142"/>
      <c r="AH37" s="149"/>
      <c r="AI37" s="145"/>
      <c r="AJ37" s="145"/>
      <c r="AK37" s="146"/>
      <c r="AL37" s="147"/>
      <c r="AM37" s="148"/>
      <c r="AN37" s="142"/>
      <c r="AO37" s="142"/>
      <c r="AP37" s="144"/>
      <c r="AQ37" s="144"/>
      <c r="AR37" s="142"/>
      <c r="AS37" s="142"/>
      <c r="AT37" s="149"/>
      <c r="AU37" s="145"/>
      <c r="AV37" s="145"/>
      <c r="AW37" s="146"/>
      <c r="AX37" s="147"/>
      <c r="AY37" s="148"/>
      <c r="AZ37" s="142"/>
      <c r="BA37" s="142"/>
      <c r="BB37" s="144"/>
      <c r="BC37" s="144"/>
      <c r="BD37" s="142"/>
      <c r="BE37" s="142"/>
      <c r="BF37" s="149"/>
      <c r="BG37" s="145"/>
      <c r="BH37" s="145"/>
      <c r="BI37" s="146"/>
      <c r="BJ37" s="147"/>
      <c r="BK37" s="148"/>
      <c r="BL37" s="142"/>
      <c r="BM37" s="142"/>
      <c r="BN37" s="144"/>
      <c r="BO37" s="144"/>
      <c r="BP37" s="142"/>
      <c r="BQ37" s="142"/>
      <c r="BR37" s="149"/>
      <c r="BS37" s="145"/>
      <c r="BT37" s="145"/>
      <c r="BU37" s="146"/>
      <c r="BV37" s="147"/>
      <c r="BW37" s="148"/>
      <c r="BX37" s="142"/>
      <c r="BY37" s="142"/>
      <c r="BZ37" s="144"/>
      <c r="CA37" s="144"/>
      <c r="CB37" s="142"/>
      <c r="CC37" s="142"/>
      <c r="CD37" s="149"/>
      <c r="CE37" s="145"/>
      <c r="CF37" s="145"/>
      <c r="CG37" s="146"/>
      <c r="CH37" s="147"/>
      <c r="CI37" s="148"/>
      <c r="CJ37" s="142"/>
      <c r="CK37" s="142"/>
      <c r="CL37" s="144"/>
      <c r="CM37" s="144"/>
      <c r="CN37" s="142"/>
      <c r="CO37" s="142"/>
      <c r="CP37" s="149"/>
      <c r="CQ37" s="145"/>
      <c r="CR37" s="145"/>
      <c r="CS37" s="146"/>
      <c r="CT37" s="147"/>
      <c r="CU37" s="148"/>
      <c r="CV37" s="142"/>
      <c r="CW37" s="142"/>
      <c r="CX37" s="144"/>
      <c r="CY37" s="144"/>
      <c r="CZ37" s="142"/>
      <c r="DA37" s="142"/>
      <c r="DB37" s="149"/>
      <c r="DC37" s="145"/>
      <c r="DD37" s="145"/>
      <c r="DE37" s="146"/>
      <c r="DF37" s="147"/>
      <c r="DG37" s="148"/>
      <c r="DH37" s="142"/>
      <c r="DI37" s="142"/>
      <c r="DJ37" s="144"/>
      <c r="DK37" s="144"/>
      <c r="DL37" s="142"/>
      <c r="DM37" s="142"/>
      <c r="DN37" s="149"/>
      <c r="DO37" s="145"/>
      <c r="DP37" s="145"/>
      <c r="DQ37" s="146"/>
      <c r="DR37" s="147"/>
      <c r="DS37" s="148"/>
      <c r="DT37" s="142"/>
      <c r="DU37" s="142"/>
      <c r="DV37" s="144"/>
      <c r="DW37" s="144"/>
      <c r="DX37" s="142"/>
      <c r="DY37" s="142"/>
      <c r="DZ37" s="149"/>
      <c r="EA37" s="145"/>
      <c r="EB37" s="145"/>
      <c r="EC37" s="146"/>
      <c r="ED37" s="147"/>
      <c r="EE37" s="148"/>
      <c r="EF37" s="142"/>
      <c r="EG37" s="142"/>
      <c r="EH37" s="144"/>
      <c r="EI37" s="144"/>
      <c r="EJ37" s="142"/>
      <c r="EK37" s="142"/>
      <c r="EL37" s="149"/>
      <c r="EM37" s="145"/>
      <c r="EN37" s="145"/>
      <c r="EO37" s="146"/>
      <c r="EP37" s="147"/>
      <c r="EQ37" s="148"/>
      <c r="ER37" s="142"/>
      <c r="ES37" s="142"/>
      <c r="ET37" s="144"/>
      <c r="EU37" s="144"/>
      <c r="EV37" s="142"/>
      <c r="EW37" s="142"/>
      <c r="EX37" s="149"/>
      <c r="EY37" s="145"/>
      <c r="EZ37" s="145"/>
      <c r="FA37" s="146"/>
      <c r="FB37" s="147"/>
      <c r="FC37" s="148"/>
      <c r="FD37" s="142"/>
      <c r="FE37" s="142"/>
      <c r="FF37" s="144"/>
      <c r="FG37" s="144"/>
      <c r="FH37" s="142"/>
      <c r="FI37" s="142"/>
      <c r="FJ37" s="149"/>
      <c r="FK37" s="145"/>
      <c r="FL37" s="145"/>
      <c r="FM37" s="146"/>
      <c r="FN37" s="147"/>
      <c r="FO37" s="148"/>
      <c r="FP37" s="142"/>
      <c r="FQ37" s="142"/>
      <c r="FR37" s="144"/>
      <c r="FS37" s="144"/>
      <c r="FT37" s="142"/>
      <c r="FU37" s="142"/>
      <c r="FV37" s="149"/>
      <c r="FW37" s="145"/>
      <c r="FX37" s="145"/>
      <c r="FY37" s="146"/>
      <c r="FZ37" s="147"/>
      <c r="GA37" s="148"/>
      <c r="GB37" s="142"/>
      <c r="GC37" s="142"/>
      <c r="GD37" s="144"/>
      <c r="GE37" s="144"/>
      <c r="GF37" s="142"/>
      <c r="GG37" s="142"/>
      <c r="GH37" s="149"/>
      <c r="GI37" s="145"/>
      <c r="GJ37" s="145"/>
      <c r="GK37" s="146"/>
      <c r="GL37" s="147"/>
      <c r="GM37" s="148"/>
      <c r="GN37" s="142"/>
      <c r="GO37" s="142"/>
      <c r="GP37" s="144"/>
      <c r="GQ37" s="144"/>
      <c r="GR37" s="142"/>
      <c r="GS37" s="142"/>
      <c r="GT37" s="149"/>
      <c r="GU37" s="145"/>
      <c r="GV37" s="145"/>
      <c r="GW37" s="146"/>
      <c r="GX37" s="147"/>
      <c r="GY37" s="148"/>
      <c r="GZ37" s="142"/>
      <c r="HA37" s="142"/>
      <c r="HB37" s="144"/>
      <c r="HC37" s="144"/>
      <c r="HD37" s="142"/>
      <c r="HE37" s="142"/>
      <c r="HF37" s="149"/>
      <c r="HG37" s="145"/>
      <c r="HH37" s="145"/>
      <c r="HI37" s="146"/>
      <c r="HJ37" s="147"/>
      <c r="HK37" s="148"/>
      <c r="HL37" s="142"/>
      <c r="HM37" s="142"/>
      <c r="HN37" s="144"/>
      <c r="HO37" s="144"/>
      <c r="HP37" s="142"/>
      <c r="HQ37" s="142"/>
      <c r="HR37" s="149"/>
      <c r="HS37" s="145"/>
      <c r="HT37" s="145"/>
      <c r="HU37" s="146"/>
      <c r="HV37" s="147"/>
      <c r="HW37" s="148"/>
      <c r="HX37" s="142"/>
      <c r="HY37" s="142"/>
      <c r="HZ37" s="144"/>
      <c r="IA37" s="144"/>
      <c r="IB37" s="142"/>
      <c r="IC37" s="142"/>
      <c r="ID37" s="149"/>
      <c r="IE37" s="145"/>
      <c r="IF37" s="145"/>
      <c r="IG37" s="146"/>
      <c r="IH37" s="147"/>
      <c r="II37" s="148"/>
      <c r="IJ37" s="142"/>
      <c r="IK37" s="142"/>
      <c r="IL37" s="144"/>
    </row>
    <row r="38" spans="1:246" s="150" customFormat="1" x14ac:dyDescent="0.2">
      <c r="A38" s="163" t="s">
        <v>317</v>
      </c>
      <c r="B38" s="172" t="s">
        <v>318</v>
      </c>
      <c r="C38" s="173" t="s">
        <v>44</v>
      </c>
      <c r="D38" s="174">
        <v>1</v>
      </c>
      <c r="E38" s="163"/>
      <c r="F38" s="175"/>
      <c r="G38" s="175"/>
      <c r="H38" s="176"/>
      <c r="I38" s="176"/>
      <c r="J38" s="185">
        <v>0</v>
      </c>
      <c r="K38" s="182">
        <f t="shared" si="0"/>
        <v>0</v>
      </c>
      <c r="L38" s="160"/>
      <c r="M38" s="146"/>
      <c r="N38" s="147"/>
      <c r="O38" s="148"/>
      <c r="P38" s="142"/>
      <c r="Q38" s="142"/>
      <c r="R38" s="144"/>
      <c r="S38" s="144"/>
      <c r="T38" s="142"/>
      <c r="U38" s="142"/>
      <c r="V38" s="149"/>
      <c r="W38" s="145"/>
      <c r="X38" s="145"/>
      <c r="Y38" s="146"/>
      <c r="Z38" s="147"/>
      <c r="AA38" s="148"/>
      <c r="AB38" s="142"/>
      <c r="AC38" s="142"/>
      <c r="AD38" s="144"/>
      <c r="AE38" s="144"/>
      <c r="AF38" s="142"/>
      <c r="AG38" s="142"/>
      <c r="AH38" s="149"/>
      <c r="AI38" s="145"/>
      <c r="AJ38" s="145"/>
      <c r="AK38" s="146"/>
      <c r="AL38" s="147"/>
      <c r="AM38" s="148"/>
      <c r="AN38" s="142"/>
      <c r="AO38" s="142"/>
      <c r="AP38" s="144"/>
      <c r="AQ38" s="144"/>
      <c r="AR38" s="142"/>
      <c r="AS38" s="142"/>
      <c r="AT38" s="149"/>
      <c r="AU38" s="145"/>
      <c r="AV38" s="145"/>
      <c r="AW38" s="146"/>
      <c r="AX38" s="147"/>
      <c r="AY38" s="148"/>
      <c r="AZ38" s="142"/>
      <c r="BA38" s="142"/>
      <c r="BB38" s="144"/>
      <c r="BC38" s="144"/>
      <c r="BD38" s="142"/>
      <c r="BE38" s="142"/>
      <c r="BF38" s="149"/>
      <c r="BG38" s="145"/>
      <c r="BH38" s="145"/>
      <c r="BI38" s="146"/>
      <c r="BJ38" s="147"/>
      <c r="BK38" s="148"/>
      <c r="BL38" s="142"/>
      <c r="BM38" s="142"/>
      <c r="BN38" s="144"/>
      <c r="BO38" s="144"/>
      <c r="BP38" s="142"/>
      <c r="BQ38" s="142"/>
      <c r="BR38" s="149"/>
      <c r="BS38" s="145"/>
      <c r="BT38" s="145"/>
      <c r="BU38" s="146"/>
      <c r="BV38" s="147"/>
      <c r="BW38" s="148"/>
      <c r="BX38" s="142"/>
      <c r="BY38" s="142"/>
      <c r="BZ38" s="144"/>
      <c r="CA38" s="144"/>
      <c r="CB38" s="142"/>
      <c r="CC38" s="142"/>
      <c r="CD38" s="149"/>
      <c r="CE38" s="145"/>
      <c r="CF38" s="145"/>
      <c r="CG38" s="146"/>
      <c r="CH38" s="147"/>
      <c r="CI38" s="148"/>
      <c r="CJ38" s="142"/>
      <c r="CK38" s="142"/>
      <c r="CL38" s="144"/>
      <c r="CM38" s="144"/>
      <c r="CN38" s="142"/>
      <c r="CO38" s="142"/>
      <c r="CP38" s="149"/>
      <c r="CQ38" s="145"/>
      <c r="CR38" s="145"/>
      <c r="CS38" s="146"/>
      <c r="CT38" s="147"/>
      <c r="CU38" s="148"/>
      <c r="CV38" s="142"/>
      <c r="CW38" s="142"/>
      <c r="CX38" s="144"/>
      <c r="CY38" s="144"/>
      <c r="CZ38" s="142"/>
      <c r="DA38" s="142"/>
      <c r="DB38" s="149"/>
      <c r="DC38" s="145"/>
      <c r="DD38" s="145"/>
      <c r="DE38" s="146"/>
      <c r="DF38" s="147"/>
      <c r="DG38" s="148"/>
      <c r="DH38" s="142"/>
      <c r="DI38" s="142"/>
      <c r="DJ38" s="144"/>
      <c r="DK38" s="144"/>
      <c r="DL38" s="142"/>
      <c r="DM38" s="142"/>
      <c r="DN38" s="149"/>
      <c r="DO38" s="145"/>
      <c r="DP38" s="145"/>
      <c r="DQ38" s="146"/>
      <c r="DR38" s="147"/>
      <c r="DS38" s="148"/>
      <c r="DT38" s="142"/>
      <c r="DU38" s="142"/>
      <c r="DV38" s="144"/>
      <c r="DW38" s="144"/>
      <c r="DX38" s="142"/>
      <c r="DY38" s="142"/>
      <c r="DZ38" s="149"/>
      <c r="EA38" s="145"/>
      <c r="EB38" s="145"/>
      <c r="EC38" s="146"/>
      <c r="ED38" s="147"/>
      <c r="EE38" s="148"/>
      <c r="EF38" s="142"/>
      <c r="EG38" s="142"/>
      <c r="EH38" s="144"/>
      <c r="EI38" s="144"/>
      <c r="EJ38" s="142"/>
      <c r="EK38" s="142"/>
      <c r="EL38" s="149"/>
      <c r="EM38" s="145"/>
      <c r="EN38" s="145"/>
      <c r="EO38" s="146"/>
      <c r="EP38" s="147"/>
      <c r="EQ38" s="148"/>
      <c r="ER38" s="142"/>
      <c r="ES38" s="142"/>
      <c r="ET38" s="144"/>
      <c r="EU38" s="144"/>
      <c r="EV38" s="142"/>
      <c r="EW38" s="142"/>
      <c r="EX38" s="149"/>
      <c r="EY38" s="145"/>
      <c r="EZ38" s="145"/>
      <c r="FA38" s="146"/>
      <c r="FB38" s="147"/>
      <c r="FC38" s="148"/>
      <c r="FD38" s="142"/>
      <c r="FE38" s="142"/>
      <c r="FF38" s="144"/>
      <c r="FG38" s="144"/>
      <c r="FH38" s="142"/>
      <c r="FI38" s="142"/>
      <c r="FJ38" s="149"/>
      <c r="FK38" s="145"/>
      <c r="FL38" s="145"/>
      <c r="FM38" s="146"/>
      <c r="FN38" s="147"/>
      <c r="FO38" s="148"/>
      <c r="FP38" s="142"/>
      <c r="FQ38" s="142"/>
      <c r="FR38" s="144"/>
      <c r="FS38" s="144"/>
      <c r="FT38" s="142"/>
      <c r="FU38" s="142"/>
      <c r="FV38" s="149"/>
      <c r="FW38" s="145"/>
      <c r="FX38" s="145"/>
      <c r="FY38" s="146"/>
      <c r="FZ38" s="147"/>
      <c r="GA38" s="148"/>
      <c r="GB38" s="142"/>
      <c r="GC38" s="142"/>
      <c r="GD38" s="144"/>
      <c r="GE38" s="144"/>
      <c r="GF38" s="142"/>
      <c r="GG38" s="142"/>
      <c r="GH38" s="149"/>
      <c r="GI38" s="145"/>
      <c r="GJ38" s="145"/>
      <c r="GK38" s="146"/>
      <c r="GL38" s="147"/>
      <c r="GM38" s="148"/>
      <c r="GN38" s="142"/>
      <c r="GO38" s="142"/>
      <c r="GP38" s="144"/>
      <c r="GQ38" s="144"/>
      <c r="GR38" s="142"/>
      <c r="GS38" s="142"/>
      <c r="GT38" s="149"/>
      <c r="GU38" s="145"/>
      <c r="GV38" s="145"/>
      <c r="GW38" s="146"/>
      <c r="GX38" s="147"/>
      <c r="GY38" s="148"/>
      <c r="GZ38" s="142"/>
      <c r="HA38" s="142"/>
      <c r="HB38" s="144"/>
      <c r="HC38" s="144"/>
      <c r="HD38" s="142"/>
      <c r="HE38" s="142"/>
      <c r="HF38" s="149"/>
      <c r="HG38" s="145"/>
      <c r="HH38" s="145"/>
      <c r="HI38" s="146"/>
      <c r="HJ38" s="147"/>
      <c r="HK38" s="148"/>
      <c r="HL38" s="142"/>
      <c r="HM38" s="142"/>
      <c r="HN38" s="144"/>
      <c r="HO38" s="144"/>
      <c r="HP38" s="142"/>
      <c r="HQ38" s="142"/>
      <c r="HR38" s="149"/>
      <c r="HS38" s="145"/>
      <c r="HT38" s="145"/>
      <c r="HU38" s="146"/>
      <c r="HV38" s="147"/>
      <c r="HW38" s="148"/>
      <c r="HX38" s="142"/>
      <c r="HY38" s="142"/>
      <c r="HZ38" s="144"/>
      <c r="IA38" s="144"/>
      <c r="IB38" s="142"/>
      <c r="IC38" s="142"/>
      <c r="ID38" s="149"/>
      <c r="IE38" s="145"/>
      <c r="IF38" s="145"/>
      <c r="IG38" s="146"/>
      <c r="IH38" s="147"/>
      <c r="II38" s="148"/>
      <c r="IJ38" s="142"/>
      <c r="IK38" s="142"/>
      <c r="IL38" s="144"/>
    </row>
    <row r="39" spans="1:246" s="150" customFormat="1" x14ac:dyDescent="0.2">
      <c r="A39" s="163" t="s">
        <v>319</v>
      </c>
      <c r="B39" s="172" t="s">
        <v>320</v>
      </c>
      <c r="C39" s="173" t="s">
        <v>20</v>
      </c>
      <c r="D39" s="174">
        <v>2</v>
      </c>
      <c r="E39" s="163"/>
      <c r="F39" s="175"/>
      <c r="G39" s="175"/>
      <c r="H39" s="176"/>
      <c r="I39" s="176"/>
      <c r="J39" s="185">
        <v>0</v>
      </c>
      <c r="K39" s="182">
        <f t="shared" si="0"/>
        <v>0</v>
      </c>
      <c r="L39" s="160"/>
      <c r="M39" s="146"/>
      <c r="N39" s="147"/>
      <c r="O39" s="148"/>
      <c r="P39" s="142"/>
      <c r="Q39" s="142"/>
      <c r="R39" s="144"/>
      <c r="S39" s="144"/>
      <c r="T39" s="142"/>
      <c r="U39" s="142"/>
      <c r="V39" s="149"/>
      <c r="W39" s="145"/>
      <c r="X39" s="145"/>
      <c r="Y39" s="146"/>
      <c r="Z39" s="147"/>
      <c r="AA39" s="148"/>
      <c r="AB39" s="142"/>
      <c r="AC39" s="142"/>
      <c r="AD39" s="144"/>
      <c r="AE39" s="144"/>
      <c r="AF39" s="142"/>
      <c r="AG39" s="142"/>
      <c r="AH39" s="149"/>
      <c r="AI39" s="145"/>
      <c r="AJ39" s="145"/>
      <c r="AK39" s="146"/>
      <c r="AL39" s="147"/>
      <c r="AM39" s="148"/>
      <c r="AN39" s="142"/>
      <c r="AO39" s="142"/>
      <c r="AP39" s="144"/>
      <c r="AQ39" s="144"/>
      <c r="AR39" s="142"/>
      <c r="AS39" s="142"/>
      <c r="AT39" s="149"/>
      <c r="AU39" s="145"/>
      <c r="AV39" s="145"/>
      <c r="AW39" s="146"/>
      <c r="AX39" s="147"/>
      <c r="AY39" s="148"/>
      <c r="AZ39" s="142"/>
      <c r="BA39" s="142"/>
      <c r="BB39" s="144"/>
      <c r="BC39" s="144"/>
      <c r="BD39" s="142"/>
      <c r="BE39" s="142"/>
      <c r="BF39" s="149"/>
      <c r="BG39" s="145"/>
      <c r="BH39" s="145"/>
      <c r="BI39" s="146"/>
      <c r="BJ39" s="147"/>
      <c r="BK39" s="148"/>
      <c r="BL39" s="142"/>
      <c r="BM39" s="142"/>
      <c r="BN39" s="144"/>
      <c r="BO39" s="144"/>
      <c r="BP39" s="142"/>
      <c r="BQ39" s="142"/>
      <c r="BR39" s="149"/>
      <c r="BS39" s="145"/>
      <c r="BT39" s="145"/>
      <c r="BU39" s="146"/>
      <c r="BV39" s="147"/>
      <c r="BW39" s="148"/>
      <c r="BX39" s="142"/>
      <c r="BY39" s="142"/>
      <c r="BZ39" s="144"/>
      <c r="CA39" s="144"/>
      <c r="CB39" s="142"/>
      <c r="CC39" s="142"/>
      <c r="CD39" s="149"/>
      <c r="CE39" s="145"/>
      <c r="CF39" s="145"/>
      <c r="CG39" s="146"/>
      <c r="CH39" s="147"/>
      <c r="CI39" s="148"/>
      <c r="CJ39" s="142"/>
      <c r="CK39" s="142"/>
      <c r="CL39" s="144"/>
      <c r="CM39" s="144"/>
      <c r="CN39" s="142"/>
      <c r="CO39" s="142"/>
      <c r="CP39" s="149"/>
      <c r="CQ39" s="145"/>
      <c r="CR39" s="145"/>
      <c r="CS39" s="146"/>
      <c r="CT39" s="147"/>
      <c r="CU39" s="148"/>
      <c r="CV39" s="142"/>
      <c r="CW39" s="142"/>
      <c r="CX39" s="144"/>
      <c r="CY39" s="144"/>
      <c r="CZ39" s="142"/>
      <c r="DA39" s="142"/>
      <c r="DB39" s="149"/>
      <c r="DC39" s="145"/>
      <c r="DD39" s="145"/>
      <c r="DE39" s="146"/>
      <c r="DF39" s="147"/>
      <c r="DG39" s="148"/>
      <c r="DH39" s="142"/>
      <c r="DI39" s="142"/>
      <c r="DJ39" s="144"/>
      <c r="DK39" s="144"/>
      <c r="DL39" s="142"/>
      <c r="DM39" s="142"/>
      <c r="DN39" s="149"/>
      <c r="DO39" s="145"/>
      <c r="DP39" s="145"/>
      <c r="DQ39" s="146"/>
      <c r="DR39" s="147"/>
      <c r="DS39" s="148"/>
      <c r="DT39" s="142"/>
      <c r="DU39" s="142"/>
      <c r="DV39" s="144"/>
      <c r="DW39" s="144"/>
      <c r="DX39" s="142"/>
      <c r="DY39" s="142"/>
      <c r="DZ39" s="149"/>
      <c r="EA39" s="145"/>
      <c r="EB39" s="145"/>
      <c r="EC39" s="146"/>
      <c r="ED39" s="147"/>
      <c r="EE39" s="148"/>
      <c r="EF39" s="142"/>
      <c r="EG39" s="142"/>
      <c r="EH39" s="144"/>
      <c r="EI39" s="144"/>
      <c r="EJ39" s="142"/>
      <c r="EK39" s="142"/>
      <c r="EL39" s="149"/>
      <c r="EM39" s="145"/>
      <c r="EN39" s="145"/>
      <c r="EO39" s="146"/>
      <c r="EP39" s="147"/>
      <c r="EQ39" s="148"/>
      <c r="ER39" s="142"/>
      <c r="ES39" s="142"/>
      <c r="ET39" s="144"/>
      <c r="EU39" s="144"/>
      <c r="EV39" s="142"/>
      <c r="EW39" s="142"/>
      <c r="EX39" s="149"/>
      <c r="EY39" s="145"/>
      <c r="EZ39" s="145"/>
      <c r="FA39" s="146"/>
      <c r="FB39" s="147"/>
      <c r="FC39" s="148"/>
      <c r="FD39" s="142"/>
      <c r="FE39" s="142"/>
      <c r="FF39" s="144"/>
      <c r="FG39" s="144"/>
      <c r="FH39" s="142"/>
      <c r="FI39" s="142"/>
      <c r="FJ39" s="149"/>
      <c r="FK39" s="145"/>
      <c r="FL39" s="145"/>
      <c r="FM39" s="146"/>
      <c r="FN39" s="147"/>
      <c r="FO39" s="148"/>
      <c r="FP39" s="142"/>
      <c r="FQ39" s="142"/>
      <c r="FR39" s="144"/>
      <c r="FS39" s="144"/>
      <c r="FT39" s="142"/>
      <c r="FU39" s="142"/>
      <c r="FV39" s="149"/>
      <c r="FW39" s="145"/>
      <c r="FX39" s="145"/>
      <c r="FY39" s="146"/>
      <c r="FZ39" s="147"/>
      <c r="GA39" s="148"/>
      <c r="GB39" s="142"/>
      <c r="GC39" s="142"/>
      <c r="GD39" s="144"/>
      <c r="GE39" s="144"/>
      <c r="GF39" s="142"/>
      <c r="GG39" s="142"/>
      <c r="GH39" s="149"/>
      <c r="GI39" s="145"/>
      <c r="GJ39" s="145"/>
      <c r="GK39" s="146"/>
      <c r="GL39" s="147"/>
      <c r="GM39" s="148"/>
      <c r="GN39" s="142"/>
      <c r="GO39" s="142"/>
      <c r="GP39" s="144"/>
      <c r="GQ39" s="144"/>
      <c r="GR39" s="142"/>
      <c r="GS39" s="142"/>
      <c r="GT39" s="149"/>
      <c r="GU39" s="145"/>
      <c r="GV39" s="145"/>
      <c r="GW39" s="146"/>
      <c r="GX39" s="147"/>
      <c r="GY39" s="148"/>
      <c r="GZ39" s="142"/>
      <c r="HA39" s="142"/>
      <c r="HB39" s="144"/>
      <c r="HC39" s="144"/>
      <c r="HD39" s="142"/>
      <c r="HE39" s="142"/>
      <c r="HF39" s="149"/>
      <c r="HG39" s="145"/>
      <c r="HH39" s="145"/>
      <c r="HI39" s="146"/>
      <c r="HJ39" s="147"/>
      <c r="HK39" s="148"/>
      <c r="HL39" s="142"/>
      <c r="HM39" s="142"/>
      <c r="HN39" s="144"/>
      <c r="HO39" s="144"/>
      <c r="HP39" s="142"/>
      <c r="HQ39" s="142"/>
      <c r="HR39" s="149"/>
      <c r="HS39" s="145"/>
      <c r="HT39" s="145"/>
      <c r="HU39" s="146"/>
      <c r="HV39" s="147"/>
      <c r="HW39" s="148"/>
      <c r="HX39" s="142"/>
      <c r="HY39" s="142"/>
      <c r="HZ39" s="144"/>
      <c r="IA39" s="144"/>
      <c r="IB39" s="142"/>
      <c r="IC39" s="142"/>
      <c r="ID39" s="149"/>
      <c r="IE39" s="145"/>
      <c r="IF39" s="145"/>
      <c r="IG39" s="146"/>
      <c r="IH39" s="147"/>
      <c r="II39" s="148"/>
      <c r="IJ39" s="142"/>
      <c r="IK39" s="142"/>
      <c r="IL39" s="144"/>
    </row>
    <row r="40" spans="1:246" s="150" customFormat="1" x14ac:dyDescent="0.2">
      <c r="A40" s="163" t="s">
        <v>321</v>
      </c>
      <c r="B40" s="172" t="s">
        <v>322</v>
      </c>
      <c r="C40" s="173" t="s">
        <v>20</v>
      </c>
      <c r="D40" s="174">
        <v>3</v>
      </c>
      <c r="E40" s="163"/>
      <c r="F40" s="175"/>
      <c r="G40" s="175"/>
      <c r="H40" s="176"/>
      <c r="I40" s="176"/>
      <c r="J40" s="185">
        <v>0</v>
      </c>
      <c r="K40" s="182">
        <f t="shared" si="0"/>
        <v>0</v>
      </c>
      <c r="L40" s="160"/>
      <c r="M40" s="146"/>
      <c r="N40" s="147"/>
      <c r="O40" s="148"/>
      <c r="P40" s="142"/>
      <c r="Q40" s="142"/>
      <c r="R40" s="144"/>
      <c r="S40" s="144"/>
      <c r="T40" s="142"/>
      <c r="U40" s="142"/>
      <c r="V40" s="149"/>
      <c r="W40" s="145"/>
      <c r="X40" s="145"/>
      <c r="Y40" s="146"/>
      <c r="Z40" s="147"/>
      <c r="AA40" s="148"/>
      <c r="AB40" s="142"/>
      <c r="AC40" s="142"/>
      <c r="AD40" s="144"/>
      <c r="AE40" s="144"/>
      <c r="AF40" s="142"/>
      <c r="AG40" s="142"/>
      <c r="AH40" s="149"/>
      <c r="AI40" s="145"/>
      <c r="AJ40" s="145"/>
      <c r="AK40" s="146"/>
      <c r="AL40" s="147"/>
      <c r="AM40" s="148"/>
      <c r="AN40" s="142"/>
      <c r="AO40" s="142"/>
      <c r="AP40" s="144"/>
      <c r="AQ40" s="144"/>
      <c r="AR40" s="142"/>
      <c r="AS40" s="142"/>
      <c r="AT40" s="149"/>
      <c r="AU40" s="145"/>
      <c r="AV40" s="145"/>
      <c r="AW40" s="146"/>
      <c r="AX40" s="147"/>
      <c r="AY40" s="148"/>
      <c r="AZ40" s="142"/>
      <c r="BA40" s="142"/>
      <c r="BB40" s="144"/>
      <c r="BC40" s="144"/>
      <c r="BD40" s="142"/>
      <c r="BE40" s="142"/>
      <c r="BF40" s="149"/>
      <c r="BG40" s="145"/>
      <c r="BH40" s="145"/>
      <c r="BI40" s="146"/>
      <c r="BJ40" s="147"/>
      <c r="BK40" s="148"/>
      <c r="BL40" s="142"/>
      <c r="BM40" s="142"/>
      <c r="BN40" s="144"/>
      <c r="BO40" s="144"/>
      <c r="BP40" s="142"/>
      <c r="BQ40" s="142"/>
      <c r="BR40" s="149"/>
      <c r="BS40" s="145"/>
      <c r="BT40" s="145"/>
      <c r="BU40" s="146"/>
      <c r="BV40" s="147"/>
      <c r="BW40" s="148"/>
      <c r="BX40" s="142"/>
      <c r="BY40" s="142"/>
      <c r="BZ40" s="144"/>
      <c r="CA40" s="144"/>
      <c r="CB40" s="142"/>
      <c r="CC40" s="142"/>
      <c r="CD40" s="149"/>
      <c r="CE40" s="145"/>
      <c r="CF40" s="145"/>
      <c r="CG40" s="146"/>
      <c r="CH40" s="147"/>
      <c r="CI40" s="148"/>
      <c r="CJ40" s="142"/>
      <c r="CK40" s="142"/>
      <c r="CL40" s="144"/>
      <c r="CM40" s="144"/>
      <c r="CN40" s="142"/>
      <c r="CO40" s="142"/>
      <c r="CP40" s="149"/>
      <c r="CQ40" s="145"/>
      <c r="CR40" s="145"/>
      <c r="CS40" s="146"/>
      <c r="CT40" s="147"/>
      <c r="CU40" s="148"/>
      <c r="CV40" s="142"/>
      <c r="CW40" s="142"/>
      <c r="CX40" s="144"/>
      <c r="CY40" s="144"/>
      <c r="CZ40" s="142"/>
      <c r="DA40" s="142"/>
      <c r="DB40" s="149"/>
      <c r="DC40" s="145"/>
      <c r="DD40" s="145"/>
      <c r="DE40" s="146"/>
      <c r="DF40" s="147"/>
      <c r="DG40" s="148"/>
      <c r="DH40" s="142"/>
      <c r="DI40" s="142"/>
      <c r="DJ40" s="144"/>
      <c r="DK40" s="144"/>
      <c r="DL40" s="142"/>
      <c r="DM40" s="142"/>
      <c r="DN40" s="149"/>
      <c r="DO40" s="145"/>
      <c r="DP40" s="145"/>
      <c r="DQ40" s="146"/>
      <c r="DR40" s="147"/>
      <c r="DS40" s="148"/>
      <c r="DT40" s="142"/>
      <c r="DU40" s="142"/>
      <c r="DV40" s="144"/>
      <c r="DW40" s="144"/>
      <c r="DX40" s="142"/>
      <c r="DY40" s="142"/>
      <c r="DZ40" s="149"/>
      <c r="EA40" s="145"/>
      <c r="EB40" s="145"/>
      <c r="EC40" s="146"/>
      <c r="ED40" s="147"/>
      <c r="EE40" s="148"/>
      <c r="EF40" s="142"/>
      <c r="EG40" s="142"/>
      <c r="EH40" s="144"/>
      <c r="EI40" s="144"/>
      <c r="EJ40" s="142"/>
      <c r="EK40" s="142"/>
      <c r="EL40" s="149"/>
      <c r="EM40" s="145"/>
      <c r="EN40" s="145"/>
      <c r="EO40" s="146"/>
      <c r="EP40" s="147"/>
      <c r="EQ40" s="148"/>
      <c r="ER40" s="142"/>
      <c r="ES40" s="142"/>
      <c r="ET40" s="144"/>
      <c r="EU40" s="144"/>
      <c r="EV40" s="142"/>
      <c r="EW40" s="142"/>
      <c r="EX40" s="149"/>
      <c r="EY40" s="145"/>
      <c r="EZ40" s="145"/>
      <c r="FA40" s="146"/>
      <c r="FB40" s="147"/>
      <c r="FC40" s="148"/>
      <c r="FD40" s="142"/>
      <c r="FE40" s="142"/>
      <c r="FF40" s="144"/>
      <c r="FG40" s="144"/>
      <c r="FH40" s="142"/>
      <c r="FI40" s="142"/>
      <c r="FJ40" s="149"/>
      <c r="FK40" s="145"/>
      <c r="FL40" s="145"/>
      <c r="FM40" s="146"/>
      <c r="FN40" s="147"/>
      <c r="FO40" s="148"/>
      <c r="FP40" s="142"/>
      <c r="FQ40" s="142"/>
      <c r="FR40" s="144"/>
      <c r="FS40" s="144"/>
      <c r="FT40" s="142"/>
      <c r="FU40" s="142"/>
      <c r="FV40" s="149"/>
      <c r="FW40" s="145"/>
      <c r="FX40" s="145"/>
      <c r="FY40" s="146"/>
      <c r="FZ40" s="147"/>
      <c r="GA40" s="148"/>
      <c r="GB40" s="142"/>
      <c r="GC40" s="142"/>
      <c r="GD40" s="144"/>
      <c r="GE40" s="144"/>
      <c r="GF40" s="142"/>
      <c r="GG40" s="142"/>
      <c r="GH40" s="149"/>
      <c r="GI40" s="145"/>
      <c r="GJ40" s="145"/>
      <c r="GK40" s="146"/>
      <c r="GL40" s="147"/>
      <c r="GM40" s="148"/>
      <c r="GN40" s="142"/>
      <c r="GO40" s="142"/>
      <c r="GP40" s="144"/>
      <c r="GQ40" s="144"/>
      <c r="GR40" s="142"/>
      <c r="GS40" s="142"/>
      <c r="GT40" s="149"/>
      <c r="GU40" s="145"/>
      <c r="GV40" s="145"/>
      <c r="GW40" s="146"/>
      <c r="GX40" s="147"/>
      <c r="GY40" s="148"/>
      <c r="GZ40" s="142"/>
      <c r="HA40" s="142"/>
      <c r="HB40" s="144"/>
      <c r="HC40" s="144"/>
      <c r="HD40" s="142"/>
      <c r="HE40" s="142"/>
      <c r="HF40" s="149"/>
      <c r="HG40" s="145"/>
      <c r="HH40" s="145"/>
      <c r="HI40" s="146"/>
      <c r="HJ40" s="147"/>
      <c r="HK40" s="148"/>
      <c r="HL40" s="142"/>
      <c r="HM40" s="142"/>
      <c r="HN40" s="144"/>
      <c r="HO40" s="144"/>
      <c r="HP40" s="142"/>
      <c r="HQ40" s="142"/>
      <c r="HR40" s="149"/>
      <c r="HS40" s="145"/>
      <c r="HT40" s="145"/>
      <c r="HU40" s="146"/>
      <c r="HV40" s="147"/>
      <c r="HW40" s="148"/>
      <c r="HX40" s="142"/>
      <c r="HY40" s="142"/>
      <c r="HZ40" s="144"/>
      <c r="IA40" s="144"/>
      <c r="IB40" s="142"/>
      <c r="IC40" s="142"/>
      <c r="ID40" s="149"/>
      <c r="IE40" s="145"/>
      <c r="IF40" s="145"/>
      <c r="IG40" s="146"/>
      <c r="IH40" s="147"/>
      <c r="II40" s="148"/>
      <c r="IJ40" s="142"/>
      <c r="IK40" s="142"/>
      <c r="IL40" s="144"/>
    </row>
    <row r="41" spans="1:246" s="150" customFormat="1" x14ac:dyDescent="0.2">
      <c r="A41" s="163" t="s">
        <v>323</v>
      </c>
      <c r="B41" s="172" t="s">
        <v>324</v>
      </c>
      <c r="C41" s="173" t="s">
        <v>20</v>
      </c>
      <c r="D41" s="174">
        <v>15</v>
      </c>
      <c r="E41" s="163"/>
      <c r="F41" s="175"/>
      <c r="G41" s="175"/>
      <c r="H41" s="176"/>
      <c r="I41" s="176"/>
      <c r="J41" s="185">
        <v>0</v>
      </c>
      <c r="K41" s="182">
        <f t="shared" si="0"/>
        <v>0</v>
      </c>
      <c r="L41" s="160"/>
      <c r="M41" s="146"/>
      <c r="N41" s="147"/>
      <c r="O41" s="148"/>
      <c r="P41" s="142"/>
      <c r="Q41" s="142"/>
      <c r="R41" s="144"/>
      <c r="S41" s="144"/>
      <c r="T41" s="142"/>
      <c r="U41" s="142"/>
      <c r="V41" s="149"/>
      <c r="W41" s="145"/>
      <c r="X41" s="145"/>
      <c r="Y41" s="146"/>
      <c r="Z41" s="147"/>
      <c r="AA41" s="148"/>
      <c r="AB41" s="142"/>
      <c r="AC41" s="142"/>
      <c r="AD41" s="144"/>
      <c r="AE41" s="144"/>
      <c r="AF41" s="142"/>
      <c r="AG41" s="142"/>
      <c r="AH41" s="149"/>
      <c r="AI41" s="145"/>
      <c r="AJ41" s="145"/>
      <c r="AK41" s="146"/>
      <c r="AL41" s="147"/>
      <c r="AM41" s="148"/>
      <c r="AN41" s="142"/>
      <c r="AO41" s="142"/>
      <c r="AP41" s="144"/>
      <c r="AQ41" s="144"/>
      <c r="AR41" s="142"/>
      <c r="AS41" s="142"/>
      <c r="AT41" s="149"/>
      <c r="AU41" s="145"/>
      <c r="AV41" s="145"/>
      <c r="AW41" s="146"/>
      <c r="AX41" s="147"/>
      <c r="AY41" s="148"/>
      <c r="AZ41" s="142"/>
      <c r="BA41" s="142"/>
      <c r="BB41" s="144"/>
      <c r="BC41" s="144"/>
      <c r="BD41" s="142"/>
      <c r="BE41" s="142"/>
      <c r="BF41" s="149"/>
      <c r="BG41" s="145"/>
      <c r="BH41" s="145"/>
      <c r="BI41" s="146"/>
      <c r="BJ41" s="147"/>
      <c r="BK41" s="148"/>
      <c r="BL41" s="142"/>
      <c r="BM41" s="142"/>
      <c r="BN41" s="144"/>
      <c r="BO41" s="144"/>
      <c r="BP41" s="142"/>
      <c r="BQ41" s="142"/>
      <c r="BR41" s="149"/>
      <c r="BS41" s="145"/>
      <c r="BT41" s="145"/>
      <c r="BU41" s="146"/>
      <c r="BV41" s="147"/>
      <c r="BW41" s="148"/>
      <c r="BX41" s="142"/>
      <c r="BY41" s="142"/>
      <c r="BZ41" s="144"/>
      <c r="CA41" s="144"/>
      <c r="CB41" s="142"/>
      <c r="CC41" s="142"/>
      <c r="CD41" s="149"/>
      <c r="CE41" s="145"/>
      <c r="CF41" s="145"/>
      <c r="CG41" s="146"/>
      <c r="CH41" s="147"/>
      <c r="CI41" s="148"/>
      <c r="CJ41" s="142"/>
      <c r="CK41" s="142"/>
      <c r="CL41" s="144"/>
      <c r="CM41" s="144"/>
      <c r="CN41" s="142"/>
      <c r="CO41" s="142"/>
      <c r="CP41" s="149"/>
      <c r="CQ41" s="145"/>
      <c r="CR41" s="145"/>
      <c r="CS41" s="146"/>
      <c r="CT41" s="147"/>
      <c r="CU41" s="148"/>
      <c r="CV41" s="142"/>
      <c r="CW41" s="142"/>
      <c r="CX41" s="144"/>
      <c r="CY41" s="144"/>
      <c r="CZ41" s="142"/>
      <c r="DA41" s="142"/>
      <c r="DB41" s="149"/>
      <c r="DC41" s="145"/>
      <c r="DD41" s="145"/>
      <c r="DE41" s="146"/>
      <c r="DF41" s="147"/>
      <c r="DG41" s="148"/>
      <c r="DH41" s="142"/>
      <c r="DI41" s="142"/>
      <c r="DJ41" s="144"/>
      <c r="DK41" s="144"/>
      <c r="DL41" s="142"/>
      <c r="DM41" s="142"/>
      <c r="DN41" s="149"/>
      <c r="DO41" s="145"/>
      <c r="DP41" s="145"/>
      <c r="DQ41" s="146"/>
      <c r="DR41" s="147"/>
      <c r="DS41" s="148"/>
      <c r="DT41" s="142"/>
      <c r="DU41" s="142"/>
      <c r="DV41" s="144"/>
      <c r="DW41" s="144"/>
      <c r="DX41" s="142"/>
      <c r="DY41" s="142"/>
      <c r="DZ41" s="149"/>
      <c r="EA41" s="145"/>
      <c r="EB41" s="145"/>
      <c r="EC41" s="146"/>
      <c r="ED41" s="147"/>
      <c r="EE41" s="148"/>
      <c r="EF41" s="142"/>
      <c r="EG41" s="142"/>
      <c r="EH41" s="144"/>
      <c r="EI41" s="144"/>
      <c r="EJ41" s="142"/>
      <c r="EK41" s="142"/>
      <c r="EL41" s="149"/>
      <c r="EM41" s="145"/>
      <c r="EN41" s="145"/>
      <c r="EO41" s="146"/>
      <c r="EP41" s="147"/>
      <c r="EQ41" s="148"/>
      <c r="ER41" s="142"/>
      <c r="ES41" s="142"/>
      <c r="ET41" s="144"/>
      <c r="EU41" s="144"/>
      <c r="EV41" s="142"/>
      <c r="EW41" s="142"/>
      <c r="EX41" s="149"/>
      <c r="EY41" s="145"/>
      <c r="EZ41" s="145"/>
      <c r="FA41" s="146"/>
      <c r="FB41" s="147"/>
      <c r="FC41" s="148"/>
      <c r="FD41" s="142"/>
      <c r="FE41" s="142"/>
      <c r="FF41" s="144"/>
      <c r="FG41" s="144"/>
      <c r="FH41" s="142"/>
      <c r="FI41" s="142"/>
      <c r="FJ41" s="149"/>
      <c r="FK41" s="145"/>
      <c r="FL41" s="145"/>
      <c r="FM41" s="146"/>
      <c r="FN41" s="147"/>
      <c r="FO41" s="148"/>
      <c r="FP41" s="142"/>
      <c r="FQ41" s="142"/>
      <c r="FR41" s="144"/>
      <c r="FS41" s="144"/>
      <c r="FT41" s="142"/>
      <c r="FU41" s="142"/>
      <c r="FV41" s="149"/>
      <c r="FW41" s="145"/>
      <c r="FX41" s="145"/>
      <c r="FY41" s="146"/>
      <c r="FZ41" s="147"/>
      <c r="GA41" s="148"/>
      <c r="GB41" s="142"/>
      <c r="GC41" s="142"/>
      <c r="GD41" s="144"/>
      <c r="GE41" s="144"/>
      <c r="GF41" s="142"/>
      <c r="GG41" s="142"/>
      <c r="GH41" s="149"/>
      <c r="GI41" s="145"/>
      <c r="GJ41" s="145"/>
      <c r="GK41" s="146"/>
      <c r="GL41" s="147"/>
      <c r="GM41" s="148"/>
      <c r="GN41" s="142"/>
      <c r="GO41" s="142"/>
      <c r="GP41" s="144"/>
      <c r="GQ41" s="144"/>
      <c r="GR41" s="142"/>
      <c r="GS41" s="142"/>
      <c r="GT41" s="149"/>
      <c r="GU41" s="145"/>
      <c r="GV41" s="145"/>
      <c r="GW41" s="146"/>
      <c r="GX41" s="147"/>
      <c r="GY41" s="148"/>
      <c r="GZ41" s="142"/>
      <c r="HA41" s="142"/>
      <c r="HB41" s="144"/>
      <c r="HC41" s="144"/>
      <c r="HD41" s="142"/>
      <c r="HE41" s="142"/>
      <c r="HF41" s="149"/>
      <c r="HG41" s="145"/>
      <c r="HH41" s="145"/>
      <c r="HI41" s="146"/>
      <c r="HJ41" s="147"/>
      <c r="HK41" s="148"/>
      <c r="HL41" s="142"/>
      <c r="HM41" s="142"/>
      <c r="HN41" s="144"/>
      <c r="HO41" s="144"/>
      <c r="HP41" s="142"/>
      <c r="HQ41" s="142"/>
      <c r="HR41" s="149"/>
      <c r="HS41" s="145"/>
      <c r="HT41" s="145"/>
      <c r="HU41" s="146"/>
      <c r="HV41" s="147"/>
      <c r="HW41" s="148"/>
      <c r="HX41" s="142"/>
      <c r="HY41" s="142"/>
      <c r="HZ41" s="144"/>
      <c r="IA41" s="144"/>
      <c r="IB41" s="142"/>
      <c r="IC41" s="142"/>
      <c r="ID41" s="149"/>
      <c r="IE41" s="145"/>
      <c r="IF41" s="145"/>
      <c r="IG41" s="146"/>
      <c r="IH41" s="147"/>
      <c r="II41" s="148"/>
      <c r="IJ41" s="142"/>
      <c r="IK41" s="142"/>
      <c r="IL41" s="144"/>
    </row>
    <row r="42" spans="1:246" s="150" customFormat="1" ht="30" x14ac:dyDescent="0.2">
      <c r="A42" s="163" t="s">
        <v>325</v>
      </c>
      <c r="B42" s="172" t="s">
        <v>326</v>
      </c>
      <c r="C42" s="173" t="s">
        <v>20</v>
      </c>
      <c r="D42" s="174">
        <v>3</v>
      </c>
      <c r="E42" s="163"/>
      <c r="F42" s="175"/>
      <c r="G42" s="175"/>
      <c r="H42" s="176"/>
      <c r="I42" s="176"/>
      <c r="J42" s="185">
        <v>0</v>
      </c>
      <c r="K42" s="182">
        <f t="shared" si="0"/>
        <v>0</v>
      </c>
      <c r="L42" s="160"/>
      <c r="M42" s="146"/>
      <c r="N42" s="147"/>
      <c r="O42" s="148"/>
      <c r="P42" s="142"/>
      <c r="Q42" s="142"/>
      <c r="R42" s="144"/>
      <c r="S42" s="144"/>
      <c r="T42" s="142"/>
      <c r="U42" s="142"/>
      <c r="V42" s="149"/>
      <c r="W42" s="145"/>
      <c r="X42" s="145"/>
      <c r="Y42" s="146"/>
      <c r="Z42" s="147"/>
      <c r="AA42" s="148"/>
      <c r="AB42" s="142"/>
      <c r="AC42" s="142"/>
      <c r="AD42" s="144"/>
      <c r="AE42" s="144"/>
      <c r="AF42" s="142"/>
      <c r="AG42" s="142"/>
      <c r="AH42" s="149"/>
      <c r="AI42" s="145"/>
      <c r="AJ42" s="145"/>
      <c r="AK42" s="146"/>
      <c r="AL42" s="147"/>
      <c r="AM42" s="148"/>
      <c r="AN42" s="142"/>
      <c r="AO42" s="142"/>
      <c r="AP42" s="144"/>
      <c r="AQ42" s="144"/>
      <c r="AR42" s="142"/>
      <c r="AS42" s="142"/>
      <c r="AT42" s="149"/>
      <c r="AU42" s="145"/>
      <c r="AV42" s="145"/>
      <c r="AW42" s="146"/>
      <c r="AX42" s="147"/>
      <c r="AY42" s="148"/>
      <c r="AZ42" s="142"/>
      <c r="BA42" s="142"/>
      <c r="BB42" s="144"/>
      <c r="BC42" s="144"/>
      <c r="BD42" s="142"/>
      <c r="BE42" s="142"/>
      <c r="BF42" s="149"/>
      <c r="BG42" s="145"/>
      <c r="BH42" s="145"/>
      <c r="BI42" s="146"/>
      <c r="BJ42" s="147"/>
      <c r="BK42" s="148"/>
      <c r="BL42" s="142"/>
      <c r="BM42" s="142"/>
      <c r="BN42" s="144"/>
      <c r="BO42" s="144"/>
      <c r="BP42" s="142"/>
      <c r="BQ42" s="142"/>
      <c r="BR42" s="149"/>
      <c r="BS42" s="145"/>
      <c r="BT42" s="145"/>
      <c r="BU42" s="146"/>
      <c r="BV42" s="147"/>
      <c r="BW42" s="148"/>
      <c r="BX42" s="142"/>
      <c r="BY42" s="142"/>
      <c r="BZ42" s="144"/>
      <c r="CA42" s="144"/>
      <c r="CB42" s="142"/>
      <c r="CC42" s="142"/>
      <c r="CD42" s="149"/>
      <c r="CE42" s="145"/>
      <c r="CF42" s="145"/>
      <c r="CG42" s="146"/>
      <c r="CH42" s="147"/>
      <c r="CI42" s="148"/>
      <c r="CJ42" s="142"/>
      <c r="CK42" s="142"/>
      <c r="CL42" s="144"/>
      <c r="CM42" s="144"/>
      <c r="CN42" s="142"/>
      <c r="CO42" s="142"/>
      <c r="CP42" s="149"/>
      <c r="CQ42" s="145"/>
      <c r="CR42" s="145"/>
      <c r="CS42" s="146"/>
      <c r="CT42" s="147"/>
      <c r="CU42" s="148"/>
      <c r="CV42" s="142"/>
      <c r="CW42" s="142"/>
      <c r="CX42" s="144"/>
      <c r="CY42" s="144"/>
      <c r="CZ42" s="142"/>
      <c r="DA42" s="142"/>
      <c r="DB42" s="149"/>
      <c r="DC42" s="145"/>
      <c r="DD42" s="145"/>
      <c r="DE42" s="146"/>
      <c r="DF42" s="147"/>
      <c r="DG42" s="148"/>
      <c r="DH42" s="142"/>
      <c r="DI42" s="142"/>
      <c r="DJ42" s="144"/>
      <c r="DK42" s="144"/>
      <c r="DL42" s="142"/>
      <c r="DM42" s="142"/>
      <c r="DN42" s="149"/>
      <c r="DO42" s="145"/>
      <c r="DP42" s="145"/>
      <c r="DQ42" s="146"/>
      <c r="DR42" s="147"/>
      <c r="DS42" s="148"/>
      <c r="DT42" s="142"/>
      <c r="DU42" s="142"/>
      <c r="DV42" s="144"/>
      <c r="DW42" s="144"/>
      <c r="DX42" s="142"/>
      <c r="DY42" s="142"/>
      <c r="DZ42" s="149"/>
      <c r="EA42" s="145"/>
      <c r="EB42" s="145"/>
      <c r="EC42" s="146"/>
      <c r="ED42" s="147"/>
      <c r="EE42" s="148"/>
      <c r="EF42" s="142"/>
      <c r="EG42" s="142"/>
      <c r="EH42" s="144"/>
      <c r="EI42" s="144"/>
      <c r="EJ42" s="142"/>
      <c r="EK42" s="142"/>
      <c r="EL42" s="149"/>
      <c r="EM42" s="145"/>
      <c r="EN42" s="145"/>
      <c r="EO42" s="146"/>
      <c r="EP42" s="147"/>
      <c r="EQ42" s="148"/>
      <c r="ER42" s="142"/>
      <c r="ES42" s="142"/>
      <c r="ET42" s="144"/>
      <c r="EU42" s="144"/>
      <c r="EV42" s="142"/>
      <c r="EW42" s="142"/>
      <c r="EX42" s="149"/>
      <c r="EY42" s="145"/>
      <c r="EZ42" s="145"/>
      <c r="FA42" s="146"/>
      <c r="FB42" s="147"/>
      <c r="FC42" s="148"/>
      <c r="FD42" s="142"/>
      <c r="FE42" s="142"/>
      <c r="FF42" s="144"/>
      <c r="FG42" s="144"/>
      <c r="FH42" s="142"/>
      <c r="FI42" s="142"/>
      <c r="FJ42" s="149"/>
      <c r="FK42" s="145"/>
      <c r="FL42" s="145"/>
      <c r="FM42" s="146"/>
      <c r="FN42" s="147"/>
      <c r="FO42" s="148"/>
      <c r="FP42" s="142"/>
      <c r="FQ42" s="142"/>
      <c r="FR42" s="144"/>
      <c r="FS42" s="144"/>
      <c r="FT42" s="142"/>
      <c r="FU42" s="142"/>
      <c r="FV42" s="149"/>
      <c r="FW42" s="145"/>
      <c r="FX42" s="145"/>
      <c r="FY42" s="146"/>
      <c r="FZ42" s="147"/>
      <c r="GA42" s="148"/>
      <c r="GB42" s="142"/>
      <c r="GC42" s="142"/>
      <c r="GD42" s="144"/>
      <c r="GE42" s="144"/>
      <c r="GF42" s="142"/>
      <c r="GG42" s="142"/>
      <c r="GH42" s="149"/>
      <c r="GI42" s="145"/>
      <c r="GJ42" s="145"/>
      <c r="GK42" s="146"/>
      <c r="GL42" s="147"/>
      <c r="GM42" s="148"/>
      <c r="GN42" s="142"/>
      <c r="GO42" s="142"/>
      <c r="GP42" s="144"/>
      <c r="GQ42" s="144"/>
      <c r="GR42" s="142"/>
      <c r="GS42" s="142"/>
      <c r="GT42" s="149"/>
      <c r="GU42" s="145"/>
      <c r="GV42" s="145"/>
      <c r="GW42" s="146"/>
      <c r="GX42" s="147"/>
      <c r="GY42" s="148"/>
      <c r="GZ42" s="142"/>
      <c r="HA42" s="142"/>
      <c r="HB42" s="144"/>
      <c r="HC42" s="144"/>
      <c r="HD42" s="142"/>
      <c r="HE42" s="142"/>
      <c r="HF42" s="149"/>
      <c r="HG42" s="145"/>
      <c r="HH42" s="145"/>
      <c r="HI42" s="146"/>
      <c r="HJ42" s="147"/>
      <c r="HK42" s="148"/>
      <c r="HL42" s="142"/>
      <c r="HM42" s="142"/>
      <c r="HN42" s="144"/>
      <c r="HO42" s="144"/>
      <c r="HP42" s="142"/>
      <c r="HQ42" s="142"/>
      <c r="HR42" s="149"/>
      <c r="HS42" s="145"/>
      <c r="HT42" s="145"/>
      <c r="HU42" s="146"/>
      <c r="HV42" s="147"/>
      <c r="HW42" s="148"/>
      <c r="HX42" s="142"/>
      <c r="HY42" s="142"/>
      <c r="HZ42" s="144"/>
      <c r="IA42" s="144"/>
      <c r="IB42" s="142"/>
      <c r="IC42" s="142"/>
      <c r="ID42" s="149"/>
      <c r="IE42" s="145"/>
      <c r="IF42" s="145"/>
      <c r="IG42" s="146"/>
      <c r="IH42" s="147"/>
      <c r="II42" s="148"/>
      <c r="IJ42" s="142"/>
      <c r="IK42" s="142"/>
      <c r="IL42" s="144"/>
    </row>
    <row r="43" spans="1:246" s="150" customFormat="1" x14ac:dyDescent="0.2">
      <c r="A43" s="163" t="s">
        <v>327</v>
      </c>
      <c r="B43" s="172" t="s">
        <v>328</v>
      </c>
      <c r="C43" s="173" t="s">
        <v>20</v>
      </c>
      <c r="D43" s="174">
        <v>3</v>
      </c>
      <c r="E43" s="163"/>
      <c r="F43" s="175"/>
      <c r="G43" s="175"/>
      <c r="H43" s="176"/>
      <c r="I43" s="176"/>
      <c r="J43" s="185">
        <v>0</v>
      </c>
      <c r="K43" s="182">
        <f t="shared" si="0"/>
        <v>0</v>
      </c>
      <c r="L43" s="160"/>
      <c r="M43" s="146"/>
      <c r="N43" s="147"/>
      <c r="O43" s="148"/>
      <c r="P43" s="142"/>
      <c r="Q43" s="142"/>
      <c r="R43" s="144"/>
      <c r="S43" s="144"/>
      <c r="T43" s="142"/>
      <c r="U43" s="142"/>
      <c r="V43" s="149"/>
      <c r="W43" s="145"/>
      <c r="X43" s="145"/>
      <c r="Y43" s="146"/>
      <c r="Z43" s="147"/>
      <c r="AA43" s="148"/>
      <c r="AB43" s="142"/>
      <c r="AC43" s="142"/>
      <c r="AD43" s="144"/>
      <c r="AE43" s="144"/>
      <c r="AF43" s="142"/>
      <c r="AG43" s="142"/>
      <c r="AH43" s="149"/>
      <c r="AI43" s="145"/>
      <c r="AJ43" s="145"/>
      <c r="AK43" s="146"/>
      <c r="AL43" s="147"/>
      <c r="AM43" s="148"/>
      <c r="AN43" s="142"/>
      <c r="AO43" s="142"/>
      <c r="AP43" s="144"/>
      <c r="AQ43" s="144"/>
      <c r="AR43" s="142"/>
      <c r="AS43" s="142"/>
      <c r="AT43" s="149"/>
      <c r="AU43" s="145"/>
      <c r="AV43" s="145"/>
      <c r="AW43" s="146"/>
      <c r="AX43" s="147"/>
      <c r="AY43" s="148"/>
      <c r="AZ43" s="142"/>
      <c r="BA43" s="142"/>
      <c r="BB43" s="144"/>
      <c r="BC43" s="144"/>
      <c r="BD43" s="142"/>
      <c r="BE43" s="142"/>
      <c r="BF43" s="149"/>
      <c r="BG43" s="145"/>
      <c r="BH43" s="145"/>
      <c r="BI43" s="146"/>
      <c r="BJ43" s="147"/>
      <c r="BK43" s="148"/>
      <c r="BL43" s="142"/>
      <c r="BM43" s="142"/>
      <c r="BN43" s="144"/>
      <c r="BO43" s="144"/>
      <c r="BP43" s="142"/>
      <c r="BQ43" s="142"/>
      <c r="BR43" s="149"/>
      <c r="BS43" s="145"/>
      <c r="BT43" s="145"/>
      <c r="BU43" s="146"/>
      <c r="BV43" s="147"/>
      <c r="BW43" s="148"/>
      <c r="BX43" s="142"/>
      <c r="BY43" s="142"/>
      <c r="BZ43" s="144"/>
      <c r="CA43" s="144"/>
      <c r="CB43" s="142"/>
      <c r="CC43" s="142"/>
      <c r="CD43" s="149"/>
      <c r="CE43" s="145"/>
      <c r="CF43" s="145"/>
      <c r="CG43" s="146"/>
      <c r="CH43" s="147"/>
      <c r="CI43" s="148"/>
      <c r="CJ43" s="142"/>
      <c r="CK43" s="142"/>
      <c r="CL43" s="144"/>
      <c r="CM43" s="144"/>
      <c r="CN43" s="142"/>
      <c r="CO43" s="142"/>
      <c r="CP43" s="149"/>
      <c r="CQ43" s="145"/>
      <c r="CR43" s="145"/>
      <c r="CS43" s="146"/>
      <c r="CT43" s="147"/>
      <c r="CU43" s="148"/>
      <c r="CV43" s="142"/>
      <c r="CW43" s="142"/>
      <c r="CX43" s="144"/>
      <c r="CY43" s="144"/>
      <c r="CZ43" s="142"/>
      <c r="DA43" s="142"/>
      <c r="DB43" s="149"/>
      <c r="DC43" s="145"/>
      <c r="DD43" s="145"/>
      <c r="DE43" s="146"/>
      <c r="DF43" s="147"/>
      <c r="DG43" s="148"/>
      <c r="DH43" s="142"/>
      <c r="DI43" s="142"/>
      <c r="DJ43" s="144"/>
      <c r="DK43" s="144"/>
      <c r="DL43" s="142"/>
      <c r="DM43" s="142"/>
      <c r="DN43" s="149"/>
      <c r="DO43" s="145"/>
      <c r="DP43" s="145"/>
      <c r="DQ43" s="146"/>
      <c r="DR43" s="147"/>
      <c r="DS43" s="148"/>
      <c r="DT43" s="142"/>
      <c r="DU43" s="142"/>
      <c r="DV43" s="144"/>
      <c r="DW43" s="144"/>
      <c r="DX43" s="142"/>
      <c r="DY43" s="142"/>
      <c r="DZ43" s="149"/>
      <c r="EA43" s="145"/>
      <c r="EB43" s="145"/>
      <c r="EC43" s="146"/>
      <c r="ED43" s="147"/>
      <c r="EE43" s="148"/>
      <c r="EF43" s="142"/>
      <c r="EG43" s="142"/>
      <c r="EH43" s="144"/>
      <c r="EI43" s="144"/>
      <c r="EJ43" s="142"/>
      <c r="EK43" s="142"/>
      <c r="EL43" s="149"/>
      <c r="EM43" s="145"/>
      <c r="EN43" s="145"/>
      <c r="EO43" s="146"/>
      <c r="EP43" s="147"/>
      <c r="EQ43" s="148"/>
      <c r="ER43" s="142"/>
      <c r="ES43" s="142"/>
      <c r="ET43" s="144"/>
      <c r="EU43" s="144"/>
      <c r="EV43" s="142"/>
      <c r="EW43" s="142"/>
      <c r="EX43" s="149"/>
      <c r="EY43" s="145"/>
      <c r="EZ43" s="145"/>
      <c r="FA43" s="146"/>
      <c r="FB43" s="147"/>
      <c r="FC43" s="148"/>
      <c r="FD43" s="142"/>
      <c r="FE43" s="142"/>
      <c r="FF43" s="144"/>
      <c r="FG43" s="144"/>
      <c r="FH43" s="142"/>
      <c r="FI43" s="142"/>
      <c r="FJ43" s="149"/>
      <c r="FK43" s="145"/>
      <c r="FL43" s="145"/>
      <c r="FM43" s="146"/>
      <c r="FN43" s="147"/>
      <c r="FO43" s="148"/>
      <c r="FP43" s="142"/>
      <c r="FQ43" s="142"/>
      <c r="FR43" s="144"/>
      <c r="FS43" s="144"/>
      <c r="FT43" s="142"/>
      <c r="FU43" s="142"/>
      <c r="FV43" s="149"/>
      <c r="FW43" s="145"/>
      <c r="FX43" s="145"/>
      <c r="FY43" s="146"/>
      <c r="FZ43" s="147"/>
      <c r="GA43" s="148"/>
      <c r="GB43" s="142"/>
      <c r="GC43" s="142"/>
      <c r="GD43" s="144"/>
      <c r="GE43" s="144"/>
      <c r="GF43" s="142"/>
      <c r="GG43" s="142"/>
      <c r="GH43" s="149"/>
      <c r="GI43" s="145"/>
      <c r="GJ43" s="145"/>
      <c r="GK43" s="146"/>
      <c r="GL43" s="147"/>
      <c r="GM43" s="148"/>
      <c r="GN43" s="142"/>
      <c r="GO43" s="142"/>
      <c r="GP43" s="144"/>
      <c r="GQ43" s="144"/>
      <c r="GR43" s="142"/>
      <c r="GS43" s="142"/>
      <c r="GT43" s="149"/>
      <c r="GU43" s="145"/>
      <c r="GV43" s="145"/>
      <c r="GW43" s="146"/>
      <c r="GX43" s="147"/>
      <c r="GY43" s="148"/>
      <c r="GZ43" s="142"/>
      <c r="HA43" s="142"/>
      <c r="HB43" s="144"/>
      <c r="HC43" s="144"/>
      <c r="HD43" s="142"/>
      <c r="HE43" s="142"/>
      <c r="HF43" s="149"/>
      <c r="HG43" s="145"/>
      <c r="HH43" s="145"/>
      <c r="HI43" s="146"/>
      <c r="HJ43" s="147"/>
      <c r="HK43" s="148"/>
      <c r="HL43" s="142"/>
      <c r="HM43" s="142"/>
      <c r="HN43" s="144"/>
      <c r="HO43" s="144"/>
      <c r="HP43" s="142"/>
      <c r="HQ43" s="142"/>
      <c r="HR43" s="149"/>
      <c r="HS43" s="145"/>
      <c r="HT43" s="145"/>
      <c r="HU43" s="146"/>
      <c r="HV43" s="147"/>
      <c r="HW43" s="148"/>
      <c r="HX43" s="142"/>
      <c r="HY43" s="142"/>
      <c r="HZ43" s="144"/>
      <c r="IA43" s="144"/>
      <c r="IB43" s="142"/>
      <c r="IC43" s="142"/>
      <c r="ID43" s="149"/>
      <c r="IE43" s="145"/>
      <c r="IF43" s="145"/>
      <c r="IG43" s="146"/>
      <c r="IH43" s="147"/>
      <c r="II43" s="148"/>
      <c r="IJ43" s="142"/>
      <c r="IK43" s="142"/>
      <c r="IL43" s="144"/>
    </row>
    <row r="44" spans="1:246" s="150" customFormat="1" x14ac:dyDescent="0.2">
      <c r="A44" s="163"/>
      <c r="B44" s="172"/>
      <c r="C44" s="173"/>
      <c r="D44" s="174"/>
      <c r="E44" s="163"/>
      <c r="F44" s="175"/>
      <c r="G44" s="175"/>
      <c r="H44" s="176"/>
      <c r="I44" s="176"/>
      <c r="J44" s="181"/>
      <c r="K44" s="182"/>
      <c r="L44" s="160"/>
      <c r="M44" s="146"/>
      <c r="N44" s="147"/>
      <c r="O44" s="148"/>
      <c r="P44" s="142"/>
      <c r="Q44" s="142"/>
      <c r="R44" s="144"/>
      <c r="S44" s="144"/>
      <c r="T44" s="142"/>
      <c r="U44" s="142"/>
      <c r="V44" s="149"/>
      <c r="W44" s="145"/>
      <c r="X44" s="145"/>
      <c r="Y44" s="146"/>
      <c r="Z44" s="147"/>
      <c r="AA44" s="148"/>
      <c r="AB44" s="142"/>
      <c r="AC44" s="142"/>
      <c r="AD44" s="144"/>
      <c r="AE44" s="144"/>
      <c r="AF44" s="142"/>
      <c r="AG44" s="142"/>
      <c r="AH44" s="149"/>
      <c r="AI44" s="145"/>
      <c r="AJ44" s="145"/>
      <c r="AK44" s="146"/>
      <c r="AL44" s="147"/>
      <c r="AM44" s="148"/>
      <c r="AN44" s="142"/>
      <c r="AO44" s="142"/>
      <c r="AP44" s="144"/>
      <c r="AQ44" s="144"/>
      <c r="AR44" s="142"/>
      <c r="AS44" s="142"/>
      <c r="AT44" s="149"/>
      <c r="AU44" s="145"/>
      <c r="AV44" s="145"/>
      <c r="AW44" s="146"/>
      <c r="AX44" s="147"/>
      <c r="AY44" s="148"/>
      <c r="AZ44" s="142"/>
      <c r="BA44" s="142"/>
      <c r="BB44" s="144"/>
      <c r="BC44" s="144"/>
      <c r="BD44" s="142"/>
      <c r="BE44" s="142"/>
      <c r="BF44" s="149"/>
      <c r="BG44" s="145"/>
      <c r="BH44" s="145"/>
      <c r="BI44" s="146"/>
      <c r="BJ44" s="147"/>
      <c r="BK44" s="148"/>
      <c r="BL44" s="142"/>
      <c r="BM44" s="142"/>
      <c r="BN44" s="144"/>
      <c r="BO44" s="144"/>
      <c r="BP44" s="142"/>
      <c r="BQ44" s="142"/>
      <c r="BR44" s="149"/>
      <c r="BS44" s="145"/>
      <c r="BT44" s="145"/>
      <c r="BU44" s="146"/>
      <c r="BV44" s="147"/>
      <c r="BW44" s="148"/>
      <c r="BX44" s="142"/>
      <c r="BY44" s="142"/>
      <c r="BZ44" s="144"/>
      <c r="CA44" s="144"/>
      <c r="CB44" s="142"/>
      <c r="CC44" s="142"/>
      <c r="CD44" s="149"/>
      <c r="CE44" s="145"/>
      <c r="CF44" s="145"/>
      <c r="CG44" s="146"/>
      <c r="CH44" s="147"/>
      <c r="CI44" s="148"/>
      <c r="CJ44" s="142"/>
      <c r="CK44" s="142"/>
      <c r="CL44" s="144"/>
      <c r="CM44" s="144"/>
      <c r="CN44" s="142"/>
      <c r="CO44" s="142"/>
      <c r="CP44" s="149"/>
      <c r="CQ44" s="145"/>
      <c r="CR44" s="145"/>
      <c r="CS44" s="146"/>
      <c r="CT44" s="147"/>
      <c r="CU44" s="148"/>
      <c r="CV44" s="142"/>
      <c r="CW44" s="142"/>
      <c r="CX44" s="144"/>
      <c r="CY44" s="144"/>
      <c r="CZ44" s="142"/>
      <c r="DA44" s="142"/>
      <c r="DB44" s="149"/>
      <c r="DC44" s="145"/>
      <c r="DD44" s="145"/>
      <c r="DE44" s="146"/>
      <c r="DF44" s="147"/>
      <c r="DG44" s="148"/>
      <c r="DH44" s="142"/>
      <c r="DI44" s="142"/>
      <c r="DJ44" s="144"/>
      <c r="DK44" s="144"/>
      <c r="DL44" s="142"/>
      <c r="DM44" s="142"/>
      <c r="DN44" s="149"/>
      <c r="DO44" s="145"/>
      <c r="DP44" s="145"/>
      <c r="DQ44" s="146"/>
      <c r="DR44" s="147"/>
      <c r="DS44" s="148"/>
      <c r="DT44" s="142"/>
      <c r="DU44" s="142"/>
      <c r="DV44" s="144"/>
      <c r="DW44" s="144"/>
      <c r="DX44" s="142"/>
      <c r="DY44" s="142"/>
      <c r="DZ44" s="149"/>
      <c r="EA44" s="145"/>
      <c r="EB44" s="145"/>
      <c r="EC44" s="146"/>
      <c r="ED44" s="147"/>
      <c r="EE44" s="148"/>
      <c r="EF44" s="142"/>
      <c r="EG44" s="142"/>
      <c r="EH44" s="144"/>
      <c r="EI44" s="144"/>
      <c r="EJ44" s="142"/>
      <c r="EK44" s="142"/>
      <c r="EL44" s="149"/>
      <c r="EM44" s="145"/>
      <c r="EN44" s="145"/>
      <c r="EO44" s="146"/>
      <c r="EP44" s="147"/>
      <c r="EQ44" s="148"/>
      <c r="ER44" s="142"/>
      <c r="ES44" s="142"/>
      <c r="ET44" s="144"/>
      <c r="EU44" s="144"/>
      <c r="EV44" s="142"/>
      <c r="EW44" s="142"/>
      <c r="EX44" s="149"/>
      <c r="EY44" s="145"/>
      <c r="EZ44" s="145"/>
      <c r="FA44" s="146"/>
      <c r="FB44" s="147"/>
      <c r="FC44" s="148"/>
      <c r="FD44" s="142"/>
      <c r="FE44" s="142"/>
      <c r="FF44" s="144"/>
      <c r="FG44" s="144"/>
      <c r="FH44" s="142"/>
      <c r="FI44" s="142"/>
      <c r="FJ44" s="149"/>
      <c r="FK44" s="145"/>
      <c r="FL44" s="145"/>
      <c r="FM44" s="146"/>
      <c r="FN44" s="147"/>
      <c r="FO44" s="148"/>
      <c r="FP44" s="142"/>
      <c r="FQ44" s="142"/>
      <c r="FR44" s="144"/>
      <c r="FS44" s="144"/>
      <c r="FT44" s="142"/>
      <c r="FU44" s="142"/>
      <c r="FV44" s="149"/>
      <c r="FW44" s="145"/>
      <c r="FX44" s="145"/>
      <c r="FY44" s="146"/>
      <c r="FZ44" s="147"/>
      <c r="GA44" s="148"/>
      <c r="GB44" s="142"/>
      <c r="GC44" s="142"/>
      <c r="GD44" s="144"/>
      <c r="GE44" s="144"/>
      <c r="GF44" s="142"/>
      <c r="GG44" s="142"/>
      <c r="GH44" s="149"/>
      <c r="GI44" s="145"/>
      <c r="GJ44" s="145"/>
      <c r="GK44" s="146"/>
      <c r="GL44" s="147"/>
      <c r="GM44" s="148"/>
      <c r="GN44" s="142"/>
      <c r="GO44" s="142"/>
      <c r="GP44" s="144"/>
      <c r="GQ44" s="144"/>
      <c r="GR44" s="142"/>
      <c r="GS44" s="142"/>
      <c r="GT44" s="149"/>
      <c r="GU44" s="145"/>
      <c r="GV44" s="145"/>
      <c r="GW44" s="146"/>
      <c r="GX44" s="147"/>
      <c r="GY44" s="148"/>
      <c r="GZ44" s="142"/>
      <c r="HA44" s="142"/>
      <c r="HB44" s="144"/>
      <c r="HC44" s="144"/>
      <c r="HD44" s="142"/>
      <c r="HE44" s="142"/>
      <c r="HF44" s="149"/>
      <c r="HG44" s="145"/>
      <c r="HH44" s="145"/>
      <c r="HI44" s="146"/>
      <c r="HJ44" s="147"/>
      <c r="HK44" s="148"/>
      <c r="HL44" s="142"/>
      <c r="HM44" s="142"/>
      <c r="HN44" s="144"/>
      <c r="HO44" s="144"/>
      <c r="HP44" s="142"/>
      <c r="HQ44" s="142"/>
      <c r="HR44" s="149"/>
      <c r="HS44" s="145"/>
      <c r="HT44" s="145"/>
      <c r="HU44" s="146"/>
      <c r="HV44" s="147"/>
      <c r="HW44" s="148"/>
      <c r="HX44" s="142"/>
      <c r="HY44" s="142"/>
      <c r="HZ44" s="144"/>
      <c r="IA44" s="144"/>
      <c r="IB44" s="142"/>
      <c r="IC44" s="142"/>
      <c r="ID44" s="149"/>
      <c r="IE44" s="145"/>
      <c r="IF44" s="145"/>
      <c r="IG44" s="146"/>
      <c r="IH44" s="147"/>
      <c r="II44" s="148"/>
      <c r="IJ44" s="142"/>
      <c r="IK44" s="142"/>
      <c r="IL44" s="144"/>
    </row>
    <row r="45" spans="1:246" s="158" customFormat="1" ht="6.75" customHeight="1" x14ac:dyDescent="0.2">
      <c r="A45" s="163"/>
      <c r="B45" s="172"/>
      <c r="C45" s="173"/>
      <c r="D45" s="174"/>
      <c r="E45" s="163"/>
      <c r="F45" s="175"/>
      <c r="G45" s="175"/>
      <c r="H45" s="176"/>
      <c r="I45" s="176"/>
      <c r="J45" s="181"/>
      <c r="K45" s="182"/>
      <c r="L45" s="153"/>
      <c r="M45" s="154"/>
      <c r="N45" s="155"/>
      <c r="O45" s="156"/>
      <c r="P45" s="157"/>
      <c r="Q45" s="157"/>
      <c r="R45" s="151"/>
      <c r="S45" s="151"/>
      <c r="T45" s="157"/>
      <c r="U45" s="157"/>
      <c r="V45" s="152"/>
      <c r="W45" s="153"/>
      <c r="X45" s="153"/>
      <c r="Y45" s="154"/>
      <c r="Z45" s="155"/>
      <c r="AA45" s="156"/>
      <c r="AB45" s="157"/>
      <c r="AC45" s="157"/>
      <c r="AD45" s="151"/>
      <c r="AE45" s="151"/>
      <c r="AF45" s="157"/>
      <c r="AG45" s="157"/>
      <c r="AH45" s="152"/>
      <c r="AI45" s="153"/>
      <c r="AJ45" s="153"/>
      <c r="AK45" s="154"/>
      <c r="AL45" s="155"/>
      <c r="AM45" s="156"/>
      <c r="AN45" s="157"/>
      <c r="AO45" s="157"/>
      <c r="AP45" s="151"/>
      <c r="AQ45" s="151"/>
      <c r="AR45" s="157"/>
      <c r="AS45" s="157"/>
      <c r="AT45" s="152"/>
      <c r="AU45" s="153"/>
      <c r="AV45" s="153"/>
      <c r="AW45" s="154"/>
      <c r="AX45" s="155"/>
      <c r="AY45" s="156"/>
      <c r="AZ45" s="157"/>
      <c r="BA45" s="157"/>
      <c r="BB45" s="151"/>
      <c r="BC45" s="151"/>
      <c r="BD45" s="157"/>
      <c r="BE45" s="157"/>
      <c r="BF45" s="152"/>
      <c r="BG45" s="153"/>
      <c r="BH45" s="153"/>
      <c r="BI45" s="154"/>
      <c r="BJ45" s="155"/>
      <c r="BK45" s="156"/>
      <c r="BL45" s="157"/>
      <c r="BM45" s="157"/>
      <c r="BN45" s="151"/>
      <c r="BO45" s="151"/>
      <c r="BP45" s="157"/>
      <c r="BQ45" s="157"/>
      <c r="BR45" s="152"/>
      <c r="BS45" s="153"/>
      <c r="BT45" s="153"/>
      <c r="BU45" s="154"/>
      <c r="BV45" s="155"/>
      <c r="BW45" s="156"/>
      <c r="BX45" s="157"/>
      <c r="BY45" s="157"/>
      <c r="BZ45" s="151"/>
      <c r="CA45" s="151"/>
      <c r="CB45" s="157"/>
      <c r="CC45" s="157"/>
      <c r="CD45" s="152"/>
      <c r="CE45" s="153"/>
      <c r="CF45" s="153"/>
      <c r="CG45" s="154"/>
      <c r="CH45" s="155"/>
      <c r="CI45" s="156"/>
      <c r="CJ45" s="157"/>
      <c r="CK45" s="157"/>
      <c r="CL45" s="151"/>
      <c r="CM45" s="151"/>
      <c r="CN45" s="157"/>
      <c r="CO45" s="157"/>
      <c r="CP45" s="152"/>
      <c r="CQ45" s="153"/>
      <c r="CR45" s="153"/>
      <c r="CS45" s="154"/>
      <c r="CT45" s="155"/>
      <c r="CU45" s="156"/>
      <c r="CV45" s="157"/>
      <c r="CW45" s="157"/>
      <c r="CX45" s="151"/>
      <c r="CY45" s="151"/>
      <c r="CZ45" s="157"/>
      <c r="DA45" s="157"/>
      <c r="DB45" s="152"/>
      <c r="DC45" s="153"/>
      <c r="DD45" s="153"/>
      <c r="DE45" s="154"/>
      <c r="DF45" s="155"/>
      <c r="DG45" s="156"/>
      <c r="DH45" s="157"/>
      <c r="DI45" s="157"/>
      <c r="DJ45" s="151"/>
      <c r="DK45" s="151"/>
      <c r="DL45" s="157"/>
      <c r="DM45" s="157"/>
      <c r="DN45" s="152"/>
      <c r="DO45" s="153"/>
      <c r="DP45" s="153"/>
      <c r="DQ45" s="154"/>
      <c r="DR45" s="155"/>
      <c r="DS45" s="156"/>
      <c r="DT45" s="157"/>
      <c r="DU45" s="157"/>
      <c r="DV45" s="151"/>
      <c r="DW45" s="151"/>
      <c r="DX45" s="157"/>
      <c r="DY45" s="157"/>
      <c r="DZ45" s="152"/>
      <c r="EA45" s="153"/>
      <c r="EB45" s="153"/>
      <c r="EC45" s="154"/>
      <c r="ED45" s="155"/>
      <c r="EE45" s="156"/>
      <c r="EF45" s="157"/>
      <c r="EG45" s="157"/>
      <c r="EH45" s="151"/>
      <c r="EI45" s="151"/>
      <c r="EJ45" s="157"/>
      <c r="EK45" s="157"/>
      <c r="EL45" s="152"/>
      <c r="EM45" s="153"/>
      <c r="EN45" s="153"/>
      <c r="EO45" s="154"/>
      <c r="EP45" s="155"/>
      <c r="EQ45" s="156"/>
      <c r="ER45" s="157"/>
      <c r="ES45" s="157"/>
      <c r="ET45" s="151"/>
      <c r="EU45" s="151"/>
      <c r="EV45" s="157"/>
      <c r="EW45" s="157"/>
      <c r="EX45" s="152"/>
      <c r="EY45" s="153"/>
      <c r="EZ45" s="153"/>
      <c r="FA45" s="154"/>
      <c r="FB45" s="155"/>
      <c r="FC45" s="156"/>
      <c r="FD45" s="157"/>
      <c r="FE45" s="157"/>
      <c r="FF45" s="151"/>
      <c r="FG45" s="151"/>
      <c r="FH45" s="157"/>
      <c r="FI45" s="157"/>
      <c r="FJ45" s="152"/>
      <c r="FK45" s="153"/>
      <c r="FL45" s="153"/>
      <c r="FM45" s="154"/>
      <c r="FN45" s="155"/>
      <c r="FO45" s="156"/>
      <c r="FP45" s="157"/>
      <c r="FQ45" s="157"/>
      <c r="FR45" s="151"/>
      <c r="FS45" s="151"/>
      <c r="FT45" s="157"/>
      <c r="FU45" s="157"/>
      <c r="FV45" s="152"/>
      <c r="FW45" s="153"/>
      <c r="FX45" s="153"/>
      <c r="FY45" s="154"/>
      <c r="FZ45" s="155"/>
      <c r="GA45" s="156"/>
      <c r="GB45" s="157"/>
      <c r="GC45" s="157"/>
      <c r="GD45" s="151"/>
      <c r="GE45" s="151"/>
      <c r="GF45" s="157"/>
      <c r="GG45" s="157"/>
      <c r="GH45" s="152"/>
      <c r="GI45" s="153"/>
      <c r="GJ45" s="153"/>
      <c r="GK45" s="154"/>
      <c r="GL45" s="155"/>
      <c r="GM45" s="156"/>
      <c r="GN45" s="157"/>
      <c r="GO45" s="157"/>
      <c r="GP45" s="151"/>
      <c r="GQ45" s="151"/>
      <c r="GR45" s="157"/>
      <c r="GS45" s="157"/>
      <c r="GT45" s="152"/>
      <c r="GU45" s="153"/>
      <c r="GV45" s="153"/>
      <c r="GW45" s="154"/>
      <c r="GX45" s="155"/>
      <c r="GY45" s="156"/>
      <c r="GZ45" s="157"/>
      <c r="HA45" s="157"/>
      <c r="HB45" s="151"/>
      <c r="HC45" s="151"/>
      <c r="HD45" s="157"/>
      <c r="HE45" s="157"/>
      <c r="HF45" s="152"/>
      <c r="HG45" s="153"/>
      <c r="HH45" s="153"/>
      <c r="HI45" s="154"/>
      <c r="HJ45" s="155"/>
      <c r="HK45" s="156"/>
      <c r="HL45" s="157"/>
      <c r="HM45" s="157"/>
      <c r="HN45" s="151"/>
      <c r="HO45" s="151"/>
      <c r="HP45" s="157"/>
      <c r="HQ45" s="157"/>
      <c r="HR45" s="152"/>
      <c r="HS45" s="153"/>
      <c r="HT45" s="153"/>
      <c r="HU45" s="154"/>
      <c r="HV45" s="155"/>
      <c r="HW45" s="156"/>
      <c r="HX45" s="157"/>
      <c r="HY45" s="157"/>
      <c r="HZ45" s="151"/>
      <c r="IA45" s="151"/>
      <c r="IB45" s="157"/>
      <c r="IC45" s="157"/>
      <c r="ID45" s="152"/>
      <c r="IE45" s="153"/>
      <c r="IF45" s="153"/>
      <c r="IG45" s="154"/>
      <c r="IH45" s="155"/>
      <c r="II45" s="156"/>
      <c r="IJ45" s="157"/>
      <c r="IK45" s="157"/>
      <c r="IL45" s="151"/>
    </row>
    <row r="46" spans="1:246" s="143" customFormat="1" x14ac:dyDescent="0.2">
      <c r="A46" s="173"/>
      <c r="B46" s="164" t="s">
        <v>329</v>
      </c>
      <c r="C46" s="173"/>
      <c r="D46" s="178"/>
      <c r="E46" s="167"/>
      <c r="F46" s="168"/>
      <c r="G46" s="168"/>
      <c r="H46" s="169"/>
      <c r="I46" s="170"/>
      <c r="J46" s="180"/>
      <c r="K46" s="182">
        <f t="shared" si="0"/>
        <v>0</v>
      </c>
    </row>
    <row r="47" spans="1:246" s="150" customFormat="1" x14ac:dyDescent="0.2">
      <c r="A47" s="163" t="s">
        <v>330</v>
      </c>
      <c r="B47" s="172" t="s">
        <v>331</v>
      </c>
      <c r="C47" s="173" t="s">
        <v>20</v>
      </c>
      <c r="D47" s="174">
        <v>1</v>
      </c>
      <c r="E47" s="163"/>
      <c r="F47" s="175"/>
      <c r="G47" s="175"/>
      <c r="H47" s="176"/>
      <c r="I47" s="176"/>
      <c r="J47" s="185">
        <v>0</v>
      </c>
      <c r="K47" s="182">
        <f t="shared" si="0"/>
        <v>0</v>
      </c>
      <c r="L47" s="160"/>
      <c r="M47" s="146"/>
      <c r="N47" s="147"/>
      <c r="O47" s="148"/>
      <c r="P47" s="142"/>
      <c r="Q47" s="142"/>
      <c r="R47" s="144"/>
      <c r="S47" s="144"/>
      <c r="T47" s="142"/>
      <c r="U47" s="142"/>
      <c r="V47" s="149"/>
      <c r="W47" s="145"/>
      <c r="X47" s="145"/>
      <c r="Y47" s="146"/>
      <c r="Z47" s="147"/>
      <c r="AA47" s="148"/>
      <c r="AB47" s="142"/>
      <c r="AC47" s="142"/>
      <c r="AD47" s="144"/>
      <c r="AE47" s="144"/>
      <c r="AF47" s="142"/>
      <c r="AG47" s="142"/>
      <c r="AH47" s="149"/>
      <c r="AI47" s="145"/>
      <c r="AJ47" s="145"/>
      <c r="AK47" s="146"/>
      <c r="AL47" s="147"/>
      <c r="AM47" s="148"/>
      <c r="AN47" s="142"/>
      <c r="AO47" s="142"/>
      <c r="AP47" s="144"/>
      <c r="AQ47" s="144"/>
      <c r="AR47" s="142"/>
      <c r="AS47" s="142"/>
      <c r="AT47" s="149"/>
      <c r="AU47" s="145"/>
      <c r="AV47" s="145"/>
      <c r="AW47" s="146"/>
      <c r="AX47" s="147"/>
      <c r="AY47" s="148"/>
      <c r="AZ47" s="142"/>
      <c r="BA47" s="142"/>
      <c r="BB47" s="144"/>
      <c r="BC47" s="144"/>
      <c r="BD47" s="142"/>
      <c r="BE47" s="142"/>
      <c r="BF47" s="149"/>
      <c r="BG47" s="145"/>
      <c r="BH47" s="145"/>
      <c r="BI47" s="146"/>
      <c r="BJ47" s="147"/>
      <c r="BK47" s="148"/>
      <c r="BL47" s="142"/>
      <c r="BM47" s="142"/>
      <c r="BN47" s="144"/>
      <c r="BO47" s="144"/>
      <c r="BP47" s="142"/>
      <c r="BQ47" s="142"/>
      <c r="BR47" s="149"/>
      <c r="BS47" s="145"/>
      <c r="BT47" s="145"/>
      <c r="BU47" s="146"/>
      <c r="BV47" s="147"/>
      <c r="BW47" s="148"/>
      <c r="BX47" s="142"/>
      <c r="BY47" s="142"/>
      <c r="BZ47" s="144"/>
      <c r="CA47" s="144"/>
      <c r="CB47" s="142"/>
      <c r="CC47" s="142"/>
      <c r="CD47" s="149"/>
      <c r="CE47" s="145"/>
      <c r="CF47" s="145"/>
      <c r="CG47" s="146"/>
      <c r="CH47" s="147"/>
      <c r="CI47" s="148"/>
      <c r="CJ47" s="142"/>
      <c r="CK47" s="142"/>
      <c r="CL47" s="144"/>
      <c r="CM47" s="144"/>
      <c r="CN47" s="142"/>
      <c r="CO47" s="142"/>
      <c r="CP47" s="149"/>
      <c r="CQ47" s="145"/>
      <c r="CR47" s="145"/>
      <c r="CS47" s="146"/>
      <c r="CT47" s="147"/>
      <c r="CU47" s="148"/>
      <c r="CV47" s="142"/>
      <c r="CW47" s="142"/>
      <c r="CX47" s="144"/>
      <c r="CY47" s="144"/>
      <c r="CZ47" s="142"/>
      <c r="DA47" s="142"/>
      <c r="DB47" s="149"/>
      <c r="DC47" s="145"/>
      <c r="DD47" s="145"/>
      <c r="DE47" s="146"/>
      <c r="DF47" s="147"/>
      <c r="DG47" s="148"/>
      <c r="DH47" s="142"/>
      <c r="DI47" s="142"/>
      <c r="DJ47" s="144"/>
      <c r="DK47" s="144"/>
      <c r="DL47" s="142"/>
      <c r="DM47" s="142"/>
      <c r="DN47" s="149"/>
      <c r="DO47" s="145"/>
      <c r="DP47" s="145"/>
      <c r="DQ47" s="146"/>
      <c r="DR47" s="147"/>
      <c r="DS47" s="148"/>
      <c r="DT47" s="142"/>
      <c r="DU47" s="142"/>
      <c r="DV47" s="144"/>
      <c r="DW47" s="144"/>
      <c r="DX47" s="142"/>
      <c r="DY47" s="142"/>
      <c r="DZ47" s="149"/>
      <c r="EA47" s="145"/>
      <c r="EB47" s="145"/>
      <c r="EC47" s="146"/>
      <c r="ED47" s="147"/>
      <c r="EE47" s="148"/>
      <c r="EF47" s="142"/>
      <c r="EG47" s="142"/>
      <c r="EH47" s="144"/>
      <c r="EI47" s="144"/>
      <c r="EJ47" s="142"/>
      <c r="EK47" s="142"/>
      <c r="EL47" s="149"/>
      <c r="EM47" s="145"/>
      <c r="EN47" s="145"/>
      <c r="EO47" s="146"/>
      <c r="EP47" s="147"/>
      <c r="EQ47" s="148"/>
      <c r="ER47" s="142"/>
      <c r="ES47" s="142"/>
      <c r="ET47" s="144"/>
      <c r="EU47" s="144"/>
      <c r="EV47" s="142"/>
      <c r="EW47" s="142"/>
      <c r="EX47" s="149"/>
      <c r="EY47" s="145"/>
      <c r="EZ47" s="145"/>
      <c r="FA47" s="146"/>
      <c r="FB47" s="147"/>
      <c r="FC47" s="148"/>
      <c r="FD47" s="142"/>
      <c r="FE47" s="142"/>
      <c r="FF47" s="144"/>
      <c r="FG47" s="144"/>
      <c r="FH47" s="142"/>
      <c r="FI47" s="142"/>
      <c r="FJ47" s="149"/>
      <c r="FK47" s="145"/>
      <c r="FL47" s="145"/>
      <c r="FM47" s="146"/>
      <c r="FN47" s="147"/>
      <c r="FO47" s="148"/>
      <c r="FP47" s="142"/>
      <c r="FQ47" s="142"/>
      <c r="FR47" s="144"/>
      <c r="FS47" s="144"/>
      <c r="FT47" s="142"/>
      <c r="FU47" s="142"/>
      <c r="FV47" s="149"/>
      <c r="FW47" s="145"/>
      <c r="FX47" s="145"/>
      <c r="FY47" s="146"/>
      <c r="FZ47" s="147"/>
      <c r="GA47" s="148"/>
      <c r="GB47" s="142"/>
      <c r="GC47" s="142"/>
      <c r="GD47" s="144"/>
      <c r="GE47" s="144"/>
      <c r="GF47" s="142"/>
      <c r="GG47" s="142"/>
      <c r="GH47" s="149"/>
      <c r="GI47" s="145"/>
      <c r="GJ47" s="145"/>
      <c r="GK47" s="146"/>
      <c r="GL47" s="147"/>
      <c r="GM47" s="148"/>
      <c r="GN47" s="142"/>
      <c r="GO47" s="142"/>
      <c r="GP47" s="144"/>
      <c r="GQ47" s="144"/>
      <c r="GR47" s="142"/>
      <c r="GS47" s="142"/>
      <c r="GT47" s="149"/>
      <c r="GU47" s="145"/>
      <c r="GV47" s="145"/>
      <c r="GW47" s="146"/>
      <c r="GX47" s="147"/>
      <c r="GY47" s="148"/>
      <c r="GZ47" s="142"/>
      <c r="HA47" s="142"/>
      <c r="HB47" s="144"/>
      <c r="HC47" s="144"/>
      <c r="HD47" s="142"/>
      <c r="HE47" s="142"/>
      <c r="HF47" s="149"/>
      <c r="HG47" s="145"/>
      <c r="HH47" s="145"/>
      <c r="HI47" s="146"/>
      <c r="HJ47" s="147"/>
      <c r="HK47" s="148"/>
      <c r="HL47" s="142"/>
      <c r="HM47" s="142"/>
      <c r="HN47" s="144"/>
      <c r="HO47" s="144"/>
      <c r="HP47" s="142"/>
      <c r="HQ47" s="142"/>
      <c r="HR47" s="149"/>
      <c r="HS47" s="145"/>
      <c r="HT47" s="145"/>
      <c r="HU47" s="146"/>
      <c r="HV47" s="147"/>
      <c r="HW47" s="148"/>
      <c r="HX47" s="142"/>
      <c r="HY47" s="142"/>
      <c r="HZ47" s="144"/>
      <c r="IA47" s="144"/>
      <c r="IB47" s="142"/>
      <c r="IC47" s="142"/>
      <c r="ID47" s="149"/>
      <c r="IE47" s="145"/>
      <c r="IF47" s="145"/>
      <c r="IG47" s="146"/>
      <c r="IH47" s="147"/>
      <c r="II47" s="148"/>
      <c r="IJ47" s="142"/>
      <c r="IK47" s="142"/>
      <c r="IL47" s="144"/>
    </row>
    <row r="48" spans="1:246" s="150" customFormat="1" x14ac:dyDescent="0.2">
      <c r="A48" s="163" t="s">
        <v>332</v>
      </c>
      <c r="B48" s="172" t="s">
        <v>333</v>
      </c>
      <c r="C48" s="173" t="s">
        <v>20</v>
      </c>
      <c r="D48" s="174">
        <v>1</v>
      </c>
      <c r="E48" s="163"/>
      <c r="F48" s="175"/>
      <c r="G48" s="175"/>
      <c r="H48" s="176"/>
      <c r="I48" s="176"/>
      <c r="J48" s="185">
        <v>0</v>
      </c>
      <c r="K48" s="182">
        <f t="shared" si="0"/>
        <v>0</v>
      </c>
      <c r="L48" s="160"/>
      <c r="M48" s="146"/>
      <c r="N48" s="147"/>
      <c r="O48" s="148"/>
      <c r="P48" s="142"/>
      <c r="Q48" s="142"/>
      <c r="R48" s="144"/>
      <c r="S48" s="144"/>
      <c r="T48" s="142"/>
      <c r="U48" s="142"/>
      <c r="V48" s="149"/>
      <c r="W48" s="145"/>
      <c r="X48" s="145"/>
      <c r="Y48" s="146"/>
      <c r="Z48" s="147"/>
      <c r="AA48" s="148"/>
      <c r="AB48" s="142"/>
      <c r="AC48" s="142"/>
      <c r="AD48" s="144"/>
      <c r="AE48" s="144"/>
      <c r="AF48" s="142"/>
      <c r="AG48" s="142"/>
      <c r="AH48" s="149"/>
      <c r="AI48" s="145"/>
      <c r="AJ48" s="145"/>
      <c r="AK48" s="146"/>
      <c r="AL48" s="147"/>
      <c r="AM48" s="148"/>
      <c r="AN48" s="142"/>
      <c r="AO48" s="142"/>
      <c r="AP48" s="144"/>
      <c r="AQ48" s="144"/>
      <c r="AR48" s="142"/>
      <c r="AS48" s="142"/>
      <c r="AT48" s="149"/>
      <c r="AU48" s="145"/>
      <c r="AV48" s="145"/>
      <c r="AW48" s="146"/>
      <c r="AX48" s="147"/>
      <c r="AY48" s="148"/>
      <c r="AZ48" s="142"/>
      <c r="BA48" s="142"/>
      <c r="BB48" s="144"/>
      <c r="BC48" s="144"/>
      <c r="BD48" s="142"/>
      <c r="BE48" s="142"/>
      <c r="BF48" s="149"/>
      <c r="BG48" s="145"/>
      <c r="BH48" s="145"/>
      <c r="BI48" s="146"/>
      <c r="BJ48" s="147"/>
      <c r="BK48" s="148"/>
      <c r="BL48" s="142"/>
      <c r="BM48" s="142"/>
      <c r="BN48" s="144"/>
      <c r="BO48" s="144"/>
      <c r="BP48" s="142"/>
      <c r="BQ48" s="142"/>
      <c r="BR48" s="149"/>
      <c r="BS48" s="145"/>
      <c r="BT48" s="145"/>
      <c r="BU48" s="146"/>
      <c r="BV48" s="147"/>
      <c r="BW48" s="148"/>
      <c r="BX48" s="142"/>
      <c r="BY48" s="142"/>
      <c r="BZ48" s="144"/>
      <c r="CA48" s="144"/>
      <c r="CB48" s="142"/>
      <c r="CC48" s="142"/>
      <c r="CD48" s="149"/>
      <c r="CE48" s="145"/>
      <c r="CF48" s="145"/>
      <c r="CG48" s="146"/>
      <c r="CH48" s="147"/>
      <c r="CI48" s="148"/>
      <c r="CJ48" s="142"/>
      <c r="CK48" s="142"/>
      <c r="CL48" s="144"/>
      <c r="CM48" s="144"/>
      <c r="CN48" s="142"/>
      <c r="CO48" s="142"/>
      <c r="CP48" s="149"/>
      <c r="CQ48" s="145"/>
      <c r="CR48" s="145"/>
      <c r="CS48" s="146"/>
      <c r="CT48" s="147"/>
      <c r="CU48" s="148"/>
      <c r="CV48" s="142"/>
      <c r="CW48" s="142"/>
      <c r="CX48" s="144"/>
      <c r="CY48" s="144"/>
      <c r="CZ48" s="142"/>
      <c r="DA48" s="142"/>
      <c r="DB48" s="149"/>
      <c r="DC48" s="145"/>
      <c r="DD48" s="145"/>
      <c r="DE48" s="146"/>
      <c r="DF48" s="147"/>
      <c r="DG48" s="148"/>
      <c r="DH48" s="142"/>
      <c r="DI48" s="142"/>
      <c r="DJ48" s="144"/>
      <c r="DK48" s="144"/>
      <c r="DL48" s="142"/>
      <c r="DM48" s="142"/>
      <c r="DN48" s="149"/>
      <c r="DO48" s="145"/>
      <c r="DP48" s="145"/>
      <c r="DQ48" s="146"/>
      <c r="DR48" s="147"/>
      <c r="DS48" s="148"/>
      <c r="DT48" s="142"/>
      <c r="DU48" s="142"/>
      <c r="DV48" s="144"/>
      <c r="DW48" s="144"/>
      <c r="DX48" s="142"/>
      <c r="DY48" s="142"/>
      <c r="DZ48" s="149"/>
      <c r="EA48" s="145"/>
      <c r="EB48" s="145"/>
      <c r="EC48" s="146"/>
      <c r="ED48" s="147"/>
      <c r="EE48" s="148"/>
      <c r="EF48" s="142"/>
      <c r="EG48" s="142"/>
      <c r="EH48" s="144"/>
      <c r="EI48" s="144"/>
      <c r="EJ48" s="142"/>
      <c r="EK48" s="142"/>
      <c r="EL48" s="149"/>
      <c r="EM48" s="145"/>
      <c r="EN48" s="145"/>
      <c r="EO48" s="146"/>
      <c r="EP48" s="147"/>
      <c r="EQ48" s="148"/>
      <c r="ER48" s="142"/>
      <c r="ES48" s="142"/>
      <c r="ET48" s="144"/>
      <c r="EU48" s="144"/>
      <c r="EV48" s="142"/>
      <c r="EW48" s="142"/>
      <c r="EX48" s="149"/>
      <c r="EY48" s="145"/>
      <c r="EZ48" s="145"/>
      <c r="FA48" s="146"/>
      <c r="FB48" s="147"/>
      <c r="FC48" s="148"/>
      <c r="FD48" s="142"/>
      <c r="FE48" s="142"/>
      <c r="FF48" s="144"/>
      <c r="FG48" s="144"/>
      <c r="FH48" s="142"/>
      <c r="FI48" s="142"/>
      <c r="FJ48" s="149"/>
      <c r="FK48" s="145"/>
      <c r="FL48" s="145"/>
      <c r="FM48" s="146"/>
      <c r="FN48" s="147"/>
      <c r="FO48" s="148"/>
      <c r="FP48" s="142"/>
      <c r="FQ48" s="142"/>
      <c r="FR48" s="144"/>
      <c r="FS48" s="144"/>
      <c r="FT48" s="142"/>
      <c r="FU48" s="142"/>
      <c r="FV48" s="149"/>
      <c r="FW48" s="145"/>
      <c r="FX48" s="145"/>
      <c r="FY48" s="146"/>
      <c r="FZ48" s="147"/>
      <c r="GA48" s="148"/>
      <c r="GB48" s="142"/>
      <c r="GC48" s="142"/>
      <c r="GD48" s="144"/>
      <c r="GE48" s="144"/>
      <c r="GF48" s="142"/>
      <c r="GG48" s="142"/>
      <c r="GH48" s="149"/>
      <c r="GI48" s="145"/>
      <c r="GJ48" s="145"/>
      <c r="GK48" s="146"/>
      <c r="GL48" s="147"/>
      <c r="GM48" s="148"/>
      <c r="GN48" s="142"/>
      <c r="GO48" s="142"/>
      <c r="GP48" s="144"/>
      <c r="GQ48" s="144"/>
      <c r="GR48" s="142"/>
      <c r="GS48" s="142"/>
      <c r="GT48" s="149"/>
      <c r="GU48" s="145"/>
      <c r="GV48" s="145"/>
      <c r="GW48" s="146"/>
      <c r="GX48" s="147"/>
      <c r="GY48" s="148"/>
      <c r="GZ48" s="142"/>
      <c r="HA48" s="142"/>
      <c r="HB48" s="144"/>
      <c r="HC48" s="144"/>
      <c r="HD48" s="142"/>
      <c r="HE48" s="142"/>
      <c r="HF48" s="149"/>
      <c r="HG48" s="145"/>
      <c r="HH48" s="145"/>
      <c r="HI48" s="146"/>
      <c r="HJ48" s="147"/>
      <c r="HK48" s="148"/>
      <c r="HL48" s="142"/>
      <c r="HM48" s="142"/>
      <c r="HN48" s="144"/>
      <c r="HO48" s="144"/>
      <c r="HP48" s="142"/>
      <c r="HQ48" s="142"/>
      <c r="HR48" s="149"/>
      <c r="HS48" s="145"/>
      <c r="HT48" s="145"/>
      <c r="HU48" s="146"/>
      <c r="HV48" s="147"/>
      <c r="HW48" s="148"/>
      <c r="HX48" s="142"/>
      <c r="HY48" s="142"/>
      <c r="HZ48" s="144"/>
      <c r="IA48" s="144"/>
      <c r="IB48" s="142"/>
      <c r="IC48" s="142"/>
      <c r="ID48" s="149"/>
      <c r="IE48" s="145"/>
      <c r="IF48" s="145"/>
      <c r="IG48" s="146"/>
      <c r="IH48" s="147"/>
      <c r="II48" s="148"/>
      <c r="IJ48" s="142"/>
      <c r="IK48" s="142"/>
      <c r="IL48" s="144"/>
    </row>
    <row r="49" spans="1:246" s="150" customFormat="1" x14ac:dyDescent="0.2">
      <c r="A49" s="163" t="s">
        <v>334</v>
      </c>
      <c r="B49" s="172" t="s">
        <v>335</v>
      </c>
      <c r="C49" s="173" t="s">
        <v>20</v>
      </c>
      <c r="D49" s="174">
        <v>1</v>
      </c>
      <c r="E49" s="163"/>
      <c r="F49" s="175"/>
      <c r="G49" s="175"/>
      <c r="H49" s="176"/>
      <c r="I49" s="176"/>
      <c r="J49" s="185">
        <v>0</v>
      </c>
      <c r="K49" s="182">
        <f t="shared" si="0"/>
        <v>0</v>
      </c>
      <c r="L49" s="160"/>
      <c r="M49" s="146"/>
      <c r="N49" s="147"/>
      <c r="O49" s="148"/>
      <c r="P49" s="142"/>
      <c r="Q49" s="142"/>
      <c r="R49" s="144"/>
      <c r="S49" s="144"/>
      <c r="T49" s="142"/>
      <c r="U49" s="142"/>
      <c r="V49" s="149"/>
      <c r="W49" s="145"/>
      <c r="X49" s="145"/>
      <c r="Y49" s="146"/>
      <c r="Z49" s="147"/>
      <c r="AA49" s="148"/>
      <c r="AB49" s="142"/>
      <c r="AC49" s="142"/>
      <c r="AD49" s="144"/>
      <c r="AE49" s="144"/>
      <c r="AF49" s="142"/>
      <c r="AG49" s="142"/>
      <c r="AH49" s="149"/>
      <c r="AI49" s="145"/>
      <c r="AJ49" s="145"/>
      <c r="AK49" s="146"/>
      <c r="AL49" s="147"/>
      <c r="AM49" s="148"/>
      <c r="AN49" s="142"/>
      <c r="AO49" s="142"/>
      <c r="AP49" s="144"/>
      <c r="AQ49" s="144"/>
      <c r="AR49" s="142"/>
      <c r="AS49" s="142"/>
      <c r="AT49" s="149"/>
      <c r="AU49" s="145"/>
      <c r="AV49" s="145"/>
      <c r="AW49" s="146"/>
      <c r="AX49" s="147"/>
      <c r="AY49" s="148"/>
      <c r="AZ49" s="142"/>
      <c r="BA49" s="142"/>
      <c r="BB49" s="144"/>
      <c r="BC49" s="144"/>
      <c r="BD49" s="142"/>
      <c r="BE49" s="142"/>
      <c r="BF49" s="149"/>
      <c r="BG49" s="145"/>
      <c r="BH49" s="145"/>
      <c r="BI49" s="146"/>
      <c r="BJ49" s="147"/>
      <c r="BK49" s="148"/>
      <c r="BL49" s="142"/>
      <c r="BM49" s="142"/>
      <c r="BN49" s="144"/>
      <c r="BO49" s="144"/>
      <c r="BP49" s="142"/>
      <c r="BQ49" s="142"/>
      <c r="BR49" s="149"/>
      <c r="BS49" s="145"/>
      <c r="BT49" s="145"/>
      <c r="BU49" s="146"/>
      <c r="BV49" s="147"/>
      <c r="BW49" s="148"/>
      <c r="BX49" s="142"/>
      <c r="BY49" s="142"/>
      <c r="BZ49" s="144"/>
      <c r="CA49" s="144"/>
      <c r="CB49" s="142"/>
      <c r="CC49" s="142"/>
      <c r="CD49" s="149"/>
      <c r="CE49" s="145"/>
      <c r="CF49" s="145"/>
      <c r="CG49" s="146"/>
      <c r="CH49" s="147"/>
      <c r="CI49" s="148"/>
      <c r="CJ49" s="142"/>
      <c r="CK49" s="142"/>
      <c r="CL49" s="144"/>
      <c r="CM49" s="144"/>
      <c r="CN49" s="142"/>
      <c r="CO49" s="142"/>
      <c r="CP49" s="149"/>
      <c r="CQ49" s="145"/>
      <c r="CR49" s="145"/>
      <c r="CS49" s="146"/>
      <c r="CT49" s="147"/>
      <c r="CU49" s="148"/>
      <c r="CV49" s="142"/>
      <c r="CW49" s="142"/>
      <c r="CX49" s="144"/>
      <c r="CY49" s="144"/>
      <c r="CZ49" s="142"/>
      <c r="DA49" s="142"/>
      <c r="DB49" s="149"/>
      <c r="DC49" s="145"/>
      <c r="DD49" s="145"/>
      <c r="DE49" s="146"/>
      <c r="DF49" s="147"/>
      <c r="DG49" s="148"/>
      <c r="DH49" s="142"/>
      <c r="DI49" s="142"/>
      <c r="DJ49" s="144"/>
      <c r="DK49" s="144"/>
      <c r="DL49" s="142"/>
      <c r="DM49" s="142"/>
      <c r="DN49" s="149"/>
      <c r="DO49" s="145"/>
      <c r="DP49" s="145"/>
      <c r="DQ49" s="146"/>
      <c r="DR49" s="147"/>
      <c r="DS49" s="148"/>
      <c r="DT49" s="142"/>
      <c r="DU49" s="142"/>
      <c r="DV49" s="144"/>
      <c r="DW49" s="144"/>
      <c r="DX49" s="142"/>
      <c r="DY49" s="142"/>
      <c r="DZ49" s="149"/>
      <c r="EA49" s="145"/>
      <c r="EB49" s="145"/>
      <c r="EC49" s="146"/>
      <c r="ED49" s="147"/>
      <c r="EE49" s="148"/>
      <c r="EF49" s="142"/>
      <c r="EG49" s="142"/>
      <c r="EH49" s="144"/>
      <c r="EI49" s="144"/>
      <c r="EJ49" s="142"/>
      <c r="EK49" s="142"/>
      <c r="EL49" s="149"/>
      <c r="EM49" s="145"/>
      <c r="EN49" s="145"/>
      <c r="EO49" s="146"/>
      <c r="EP49" s="147"/>
      <c r="EQ49" s="148"/>
      <c r="ER49" s="142"/>
      <c r="ES49" s="142"/>
      <c r="ET49" s="144"/>
      <c r="EU49" s="144"/>
      <c r="EV49" s="142"/>
      <c r="EW49" s="142"/>
      <c r="EX49" s="149"/>
      <c r="EY49" s="145"/>
      <c r="EZ49" s="145"/>
      <c r="FA49" s="146"/>
      <c r="FB49" s="147"/>
      <c r="FC49" s="148"/>
      <c r="FD49" s="142"/>
      <c r="FE49" s="142"/>
      <c r="FF49" s="144"/>
      <c r="FG49" s="144"/>
      <c r="FH49" s="142"/>
      <c r="FI49" s="142"/>
      <c r="FJ49" s="149"/>
      <c r="FK49" s="145"/>
      <c r="FL49" s="145"/>
      <c r="FM49" s="146"/>
      <c r="FN49" s="147"/>
      <c r="FO49" s="148"/>
      <c r="FP49" s="142"/>
      <c r="FQ49" s="142"/>
      <c r="FR49" s="144"/>
      <c r="FS49" s="144"/>
      <c r="FT49" s="142"/>
      <c r="FU49" s="142"/>
      <c r="FV49" s="149"/>
      <c r="FW49" s="145"/>
      <c r="FX49" s="145"/>
      <c r="FY49" s="146"/>
      <c r="FZ49" s="147"/>
      <c r="GA49" s="148"/>
      <c r="GB49" s="142"/>
      <c r="GC49" s="142"/>
      <c r="GD49" s="144"/>
      <c r="GE49" s="144"/>
      <c r="GF49" s="142"/>
      <c r="GG49" s="142"/>
      <c r="GH49" s="149"/>
      <c r="GI49" s="145"/>
      <c r="GJ49" s="145"/>
      <c r="GK49" s="146"/>
      <c r="GL49" s="147"/>
      <c r="GM49" s="148"/>
      <c r="GN49" s="142"/>
      <c r="GO49" s="142"/>
      <c r="GP49" s="144"/>
      <c r="GQ49" s="144"/>
      <c r="GR49" s="142"/>
      <c r="GS49" s="142"/>
      <c r="GT49" s="149"/>
      <c r="GU49" s="145"/>
      <c r="GV49" s="145"/>
      <c r="GW49" s="146"/>
      <c r="GX49" s="147"/>
      <c r="GY49" s="148"/>
      <c r="GZ49" s="142"/>
      <c r="HA49" s="142"/>
      <c r="HB49" s="144"/>
      <c r="HC49" s="144"/>
      <c r="HD49" s="142"/>
      <c r="HE49" s="142"/>
      <c r="HF49" s="149"/>
      <c r="HG49" s="145"/>
      <c r="HH49" s="145"/>
      <c r="HI49" s="146"/>
      <c r="HJ49" s="147"/>
      <c r="HK49" s="148"/>
      <c r="HL49" s="142"/>
      <c r="HM49" s="142"/>
      <c r="HN49" s="144"/>
      <c r="HO49" s="144"/>
      <c r="HP49" s="142"/>
      <c r="HQ49" s="142"/>
      <c r="HR49" s="149"/>
      <c r="HS49" s="145"/>
      <c r="HT49" s="145"/>
      <c r="HU49" s="146"/>
      <c r="HV49" s="147"/>
      <c r="HW49" s="148"/>
      <c r="HX49" s="142"/>
      <c r="HY49" s="142"/>
      <c r="HZ49" s="144"/>
      <c r="IA49" s="144"/>
      <c r="IB49" s="142"/>
      <c r="IC49" s="142"/>
      <c r="ID49" s="149"/>
      <c r="IE49" s="145"/>
      <c r="IF49" s="145"/>
      <c r="IG49" s="146"/>
      <c r="IH49" s="147"/>
      <c r="II49" s="148"/>
      <c r="IJ49" s="142"/>
      <c r="IK49" s="142"/>
      <c r="IL49" s="144"/>
    </row>
    <row r="50" spans="1:246" s="150" customFormat="1" x14ac:dyDescent="0.2">
      <c r="A50" s="163" t="s">
        <v>336</v>
      </c>
      <c r="B50" s="172" t="s">
        <v>337</v>
      </c>
      <c r="C50" s="173" t="s">
        <v>20</v>
      </c>
      <c r="D50" s="174">
        <v>1</v>
      </c>
      <c r="E50" s="163"/>
      <c r="F50" s="175"/>
      <c r="G50" s="175"/>
      <c r="H50" s="176"/>
      <c r="I50" s="176"/>
      <c r="J50" s="185">
        <v>0</v>
      </c>
      <c r="K50" s="182">
        <f t="shared" si="0"/>
        <v>0</v>
      </c>
      <c r="L50" s="160"/>
      <c r="M50" s="146"/>
      <c r="N50" s="147"/>
      <c r="O50" s="148"/>
      <c r="P50" s="142"/>
      <c r="Q50" s="142"/>
      <c r="R50" s="144"/>
      <c r="S50" s="144"/>
      <c r="T50" s="142"/>
      <c r="U50" s="142"/>
      <c r="V50" s="149"/>
      <c r="W50" s="145"/>
      <c r="X50" s="145"/>
      <c r="Y50" s="146"/>
      <c r="Z50" s="147"/>
      <c r="AA50" s="148"/>
      <c r="AB50" s="142"/>
      <c r="AC50" s="142"/>
      <c r="AD50" s="144"/>
      <c r="AE50" s="144"/>
      <c r="AF50" s="142"/>
      <c r="AG50" s="142"/>
      <c r="AH50" s="149"/>
      <c r="AI50" s="145"/>
      <c r="AJ50" s="145"/>
      <c r="AK50" s="146"/>
      <c r="AL50" s="147"/>
      <c r="AM50" s="148"/>
      <c r="AN50" s="142"/>
      <c r="AO50" s="142"/>
      <c r="AP50" s="144"/>
      <c r="AQ50" s="144"/>
      <c r="AR50" s="142"/>
      <c r="AS50" s="142"/>
      <c r="AT50" s="149"/>
      <c r="AU50" s="145"/>
      <c r="AV50" s="145"/>
      <c r="AW50" s="146"/>
      <c r="AX50" s="147"/>
      <c r="AY50" s="148"/>
      <c r="AZ50" s="142"/>
      <c r="BA50" s="142"/>
      <c r="BB50" s="144"/>
      <c r="BC50" s="144"/>
      <c r="BD50" s="142"/>
      <c r="BE50" s="142"/>
      <c r="BF50" s="149"/>
      <c r="BG50" s="145"/>
      <c r="BH50" s="145"/>
      <c r="BI50" s="146"/>
      <c r="BJ50" s="147"/>
      <c r="BK50" s="148"/>
      <c r="BL50" s="142"/>
      <c r="BM50" s="142"/>
      <c r="BN50" s="144"/>
      <c r="BO50" s="144"/>
      <c r="BP50" s="142"/>
      <c r="BQ50" s="142"/>
      <c r="BR50" s="149"/>
      <c r="BS50" s="145"/>
      <c r="BT50" s="145"/>
      <c r="BU50" s="146"/>
      <c r="BV50" s="147"/>
      <c r="BW50" s="148"/>
      <c r="BX50" s="142"/>
      <c r="BY50" s="142"/>
      <c r="BZ50" s="144"/>
      <c r="CA50" s="144"/>
      <c r="CB50" s="142"/>
      <c r="CC50" s="142"/>
      <c r="CD50" s="149"/>
      <c r="CE50" s="145"/>
      <c r="CF50" s="145"/>
      <c r="CG50" s="146"/>
      <c r="CH50" s="147"/>
      <c r="CI50" s="148"/>
      <c r="CJ50" s="142"/>
      <c r="CK50" s="142"/>
      <c r="CL50" s="144"/>
      <c r="CM50" s="144"/>
      <c r="CN50" s="142"/>
      <c r="CO50" s="142"/>
      <c r="CP50" s="149"/>
      <c r="CQ50" s="145"/>
      <c r="CR50" s="145"/>
      <c r="CS50" s="146"/>
      <c r="CT50" s="147"/>
      <c r="CU50" s="148"/>
      <c r="CV50" s="142"/>
      <c r="CW50" s="142"/>
      <c r="CX50" s="144"/>
      <c r="CY50" s="144"/>
      <c r="CZ50" s="142"/>
      <c r="DA50" s="142"/>
      <c r="DB50" s="149"/>
      <c r="DC50" s="145"/>
      <c r="DD50" s="145"/>
      <c r="DE50" s="146"/>
      <c r="DF50" s="147"/>
      <c r="DG50" s="148"/>
      <c r="DH50" s="142"/>
      <c r="DI50" s="142"/>
      <c r="DJ50" s="144"/>
      <c r="DK50" s="144"/>
      <c r="DL50" s="142"/>
      <c r="DM50" s="142"/>
      <c r="DN50" s="149"/>
      <c r="DO50" s="145"/>
      <c r="DP50" s="145"/>
      <c r="DQ50" s="146"/>
      <c r="DR50" s="147"/>
      <c r="DS50" s="148"/>
      <c r="DT50" s="142"/>
      <c r="DU50" s="142"/>
      <c r="DV50" s="144"/>
      <c r="DW50" s="144"/>
      <c r="DX50" s="142"/>
      <c r="DY50" s="142"/>
      <c r="DZ50" s="149"/>
      <c r="EA50" s="145"/>
      <c r="EB50" s="145"/>
      <c r="EC50" s="146"/>
      <c r="ED50" s="147"/>
      <c r="EE50" s="148"/>
      <c r="EF50" s="142"/>
      <c r="EG50" s="142"/>
      <c r="EH50" s="144"/>
      <c r="EI50" s="144"/>
      <c r="EJ50" s="142"/>
      <c r="EK50" s="142"/>
      <c r="EL50" s="149"/>
      <c r="EM50" s="145"/>
      <c r="EN50" s="145"/>
      <c r="EO50" s="146"/>
      <c r="EP50" s="147"/>
      <c r="EQ50" s="148"/>
      <c r="ER50" s="142"/>
      <c r="ES50" s="142"/>
      <c r="ET50" s="144"/>
      <c r="EU50" s="144"/>
      <c r="EV50" s="142"/>
      <c r="EW50" s="142"/>
      <c r="EX50" s="149"/>
      <c r="EY50" s="145"/>
      <c r="EZ50" s="145"/>
      <c r="FA50" s="146"/>
      <c r="FB50" s="147"/>
      <c r="FC50" s="148"/>
      <c r="FD50" s="142"/>
      <c r="FE50" s="142"/>
      <c r="FF50" s="144"/>
      <c r="FG50" s="144"/>
      <c r="FH50" s="142"/>
      <c r="FI50" s="142"/>
      <c r="FJ50" s="149"/>
      <c r="FK50" s="145"/>
      <c r="FL50" s="145"/>
      <c r="FM50" s="146"/>
      <c r="FN50" s="147"/>
      <c r="FO50" s="148"/>
      <c r="FP50" s="142"/>
      <c r="FQ50" s="142"/>
      <c r="FR50" s="144"/>
      <c r="FS50" s="144"/>
      <c r="FT50" s="142"/>
      <c r="FU50" s="142"/>
      <c r="FV50" s="149"/>
      <c r="FW50" s="145"/>
      <c r="FX50" s="145"/>
      <c r="FY50" s="146"/>
      <c r="FZ50" s="147"/>
      <c r="GA50" s="148"/>
      <c r="GB50" s="142"/>
      <c r="GC50" s="142"/>
      <c r="GD50" s="144"/>
      <c r="GE50" s="144"/>
      <c r="GF50" s="142"/>
      <c r="GG50" s="142"/>
      <c r="GH50" s="149"/>
      <c r="GI50" s="145"/>
      <c r="GJ50" s="145"/>
      <c r="GK50" s="146"/>
      <c r="GL50" s="147"/>
      <c r="GM50" s="148"/>
      <c r="GN50" s="142"/>
      <c r="GO50" s="142"/>
      <c r="GP50" s="144"/>
      <c r="GQ50" s="144"/>
      <c r="GR50" s="142"/>
      <c r="GS50" s="142"/>
      <c r="GT50" s="149"/>
      <c r="GU50" s="145"/>
      <c r="GV50" s="145"/>
      <c r="GW50" s="146"/>
      <c r="GX50" s="147"/>
      <c r="GY50" s="148"/>
      <c r="GZ50" s="142"/>
      <c r="HA50" s="142"/>
      <c r="HB50" s="144"/>
      <c r="HC50" s="144"/>
      <c r="HD50" s="142"/>
      <c r="HE50" s="142"/>
      <c r="HF50" s="149"/>
      <c r="HG50" s="145"/>
      <c r="HH50" s="145"/>
      <c r="HI50" s="146"/>
      <c r="HJ50" s="147"/>
      <c r="HK50" s="148"/>
      <c r="HL50" s="142"/>
      <c r="HM50" s="142"/>
      <c r="HN50" s="144"/>
      <c r="HO50" s="144"/>
      <c r="HP50" s="142"/>
      <c r="HQ50" s="142"/>
      <c r="HR50" s="149"/>
      <c r="HS50" s="145"/>
      <c r="HT50" s="145"/>
      <c r="HU50" s="146"/>
      <c r="HV50" s="147"/>
      <c r="HW50" s="148"/>
      <c r="HX50" s="142"/>
      <c r="HY50" s="142"/>
      <c r="HZ50" s="144"/>
      <c r="IA50" s="144"/>
      <c r="IB50" s="142"/>
      <c r="IC50" s="142"/>
      <c r="ID50" s="149"/>
      <c r="IE50" s="145"/>
      <c r="IF50" s="145"/>
      <c r="IG50" s="146"/>
      <c r="IH50" s="147"/>
      <c r="II50" s="148"/>
      <c r="IJ50" s="142"/>
      <c r="IK50" s="142"/>
      <c r="IL50" s="144"/>
    </row>
    <row r="51" spans="1:246" s="150" customFormat="1" x14ac:dyDescent="0.2">
      <c r="A51" s="163" t="s">
        <v>338</v>
      </c>
      <c r="B51" s="172" t="s">
        <v>339</v>
      </c>
      <c r="C51" s="173" t="s">
        <v>20</v>
      </c>
      <c r="D51" s="174">
        <v>1</v>
      </c>
      <c r="E51" s="163"/>
      <c r="F51" s="175"/>
      <c r="G51" s="175"/>
      <c r="H51" s="176"/>
      <c r="I51" s="176"/>
      <c r="J51" s="185">
        <v>0</v>
      </c>
      <c r="K51" s="182">
        <f t="shared" si="0"/>
        <v>0</v>
      </c>
      <c r="L51" s="160"/>
      <c r="M51" s="146"/>
      <c r="N51" s="147"/>
      <c r="O51" s="148"/>
      <c r="P51" s="142"/>
      <c r="Q51" s="142"/>
      <c r="R51" s="144"/>
      <c r="S51" s="144"/>
      <c r="T51" s="142"/>
      <c r="U51" s="142"/>
      <c r="V51" s="149"/>
      <c r="W51" s="145"/>
      <c r="X51" s="145"/>
      <c r="Y51" s="146"/>
      <c r="Z51" s="147"/>
      <c r="AA51" s="148"/>
      <c r="AB51" s="142"/>
      <c r="AC51" s="142"/>
      <c r="AD51" s="144"/>
      <c r="AE51" s="144"/>
      <c r="AF51" s="142"/>
      <c r="AG51" s="142"/>
      <c r="AH51" s="149"/>
      <c r="AI51" s="145"/>
      <c r="AJ51" s="145"/>
      <c r="AK51" s="146"/>
      <c r="AL51" s="147"/>
      <c r="AM51" s="148"/>
      <c r="AN51" s="142"/>
      <c r="AO51" s="142"/>
      <c r="AP51" s="144"/>
      <c r="AQ51" s="144"/>
      <c r="AR51" s="142"/>
      <c r="AS51" s="142"/>
      <c r="AT51" s="149"/>
      <c r="AU51" s="145"/>
      <c r="AV51" s="145"/>
      <c r="AW51" s="146"/>
      <c r="AX51" s="147"/>
      <c r="AY51" s="148"/>
      <c r="AZ51" s="142"/>
      <c r="BA51" s="142"/>
      <c r="BB51" s="144"/>
      <c r="BC51" s="144"/>
      <c r="BD51" s="142"/>
      <c r="BE51" s="142"/>
      <c r="BF51" s="149"/>
      <c r="BG51" s="145"/>
      <c r="BH51" s="145"/>
      <c r="BI51" s="146"/>
      <c r="BJ51" s="147"/>
      <c r="BK51" s="148"/>
      <c r="BL51" s="142"/>
      <c r="BM51" s="142"/>
      <c r="BN51" s="144"/>
      <c r="BO51" s="144"/>
      <c r="BP51" s="142"/>
      <c r="BQ51" s="142"/>
      <c r="BR51" s="149"/>
      <c r="BS51" s="145"/>
      <c r="BT51" s="145"/>
      <c r="BU51" s="146"/>
      <c r="BV51" s="147"/>
      <c r="BW51" s="148"/>
      <c r="BX51" s="142"/>
      <c r="BY51" s="142"/>
      <c r="BZ51" s="144"/>
      <c r="CA51" s="144"/>
      <c r="CB51" s="142"/>
      <c r="CC51" s="142"/>
      <c r="CD51" s="149"/>
      <c r="CE51" s="145"/>
      <c r="CF51" s="145"/>
      <c r="CG51" s="146"/>
      <c r="CH51" s="147"/>
      <c r="CI51" s="148"/>
      <c r="CJ51" s="142"/>
      <c r="CK51" s="142"/>
      <c r="CL51" s="144"/>
      <c r="CM51" s="144"/>
      <c r="CN51" s="142"/>
      <c r="CO51" s="142"/>
      <c r="CP51" s="149"/>
      <c r="CQ51" s="145"/>
      <c r="CR51" s="145"/>
      <c r="CS51" s="146"/>
      <c r="CT51" s="147"/>
      <c r="CU51" s="148"/>
      <c r="CV51" s="142"/>
      <c r="CW51" s="142"/>
      <c r="CX51" s="144"/>
      <c r="CY51" s="144"/>
      <c r="CZ51" s="142"/>
      <c r="DA51" s="142"/>
      <c r="DB51" s="149"/>
      <c r="DC51" s="145"/>
      <c r="DD51" s="145"/>
      <c r="DE51" s="146"/>
      <c r="DF51" s="147"/>
      <c r="DG51" s="148"/>
      <c r="DH51" s="142"/>
      <c r="DI51" s="142"/>
      <c r="DJ51" s="144"/>
      <c r="DK51" s="144"/>
      <c r="DL51" s="142"/>
      <c r="DM51" s="142"/>
      <c r="DN51" s="149"/>
      <c r="DO51" s="145"/>
      <c r="DP51" s="145"/>
      <c r="DQ51" s="146"/>
      <c r="DR51" s="147"/>
      <c r="DS51" s="148"/>
      <c r="DT51" s="142"/>
      <c r="DU51" s="142"/>
      <c r="DV51" s="144"/>
      <c r="DW51" s="144"/>
      <c r="DX51" s="142"/>
      <c r="DY51" s="142"/>
      <c r="DZ51" s="149"/>
      <c r="EA51" s="145"/>
      <c r="EB51" s="145"/>
      <c r="EC51" s="146"/>
      <c r="ED51" s="147"/>
      <c r="EE51" s="148"/>
      <c r="EF51" s="142"/>
      <c r="EG51" s="142"/>
      <c r="EH51" s="144"/>
      <c r="EI51" s="144"/>
      <c r="EJ51" s="142"/>
      <c r="EK51" s="142"/>
      <c r="EL51" s="149"/>
      <c r="EM51" s="145"/>
      <c r="EN51" s="145"/>
      <c r="EO51" s="146"/>
      <c r="EP51" s="147"/>
      <c r="EQ51" s="148"/>
      <c r="ER51" s="142"/>
      <c r="ES51" s="142"/>
      <c r="ET51" s="144"/>
      <c r="EU51" s="144"/>
      <c r="EV51" s="142"/>
      <c r="EW51" s="142"/>
      <c r="EX51" s="149"/>
      <c r="EY51" s="145"/>
      <c r="EZ51" s="145"/>
      <c r="FA51" s="146"/>
      <c r="FB51" s="147"/>
      <c r="FC51" s="148"/>
      <c r="FD51" s="142"/>
      <c r="FE51" s="142"/>
      <c r="FF51" s="144"/>
      <c r="FG51" s="144"/>
      <c r="FH51" s="142"/>
      <c r="FI51" s="142"/>
      <c r="FJ51" s="149"/>
      <c r="FK51" s="145"/>
      <c r="FL51" s="145"/>
      <c r="FM51" s="146"/>
      <c r="FN51" s="147"/>
      <c r="FO51" s="148"/>
      <c r="FP51" s="142"/>
      <c r="FQ51" s="142"/>
      <c r="FR51" s="144"/>
      <c r="FS51" s="144"/>
      <c r="FT51" s="142"/>
      <c r="FU51" s="142"/>
      <c r="FV51" s="149"/>
      <c r="FW51" s="145"/>
      <c r="FX51" s="145"/>
      <c r="FY51" s="146"/>
      <c r="FZ51" s="147"/>
      <c r="GA51" s="148"/>
      <c r="GB51" s="142"/>
      <c r="GC51" s="142"/>
      <c r="GD51" s="144"/>
      <c r="GE51" s="144"/>
      <c r="GF51" s="142"/>
      <c r="GG51" s="142"/>
      <c r="GH51" s="149"/>
      <c r="GI51" s="145"/>
      <c r="GJ51" s="145"/>
      <c r="GK51" s="146"/>
      <c r="GL51" s="147"/>
      <c r="GM51" s="148"/>
      <c r="GN51" s="142"/>
      <c r="GO51" s="142"/>
      <c r="GP51" s="144"/>
      <c r="GQ51" s="144"/>
      <c r="GR51" s="142"/>
      <c r="GS51" s="142"/>
      <c r="GT51" s="149"/>
      <c r="GU51" s="145"/>
      <c r="GV51" s="145"/>
      <c r="GW51" s="146"/>
      <c r="GX51" s="147"/>
      <c r="GY51" s="148"/>
      <c r="GZ51" s="142"/>
      <c r="HA51" s="142"/>
      <c r="HB51" s="144"/>
      <c r="HC51" s="144"/>
      <c r="HD51" s="142"/>
      <c r="HE51" s="142"/>
      <c r="HF51" s="149"/>
      <c r="HG51" s="145"/>
      <c r="HH51" s="145"/>
      <c r="HI51" s="146"/>
      <c r="HJ51" s="147"/>
      <c r="HK51" s="148"/>
      <c r="HL51" s="142"/>
      <c r="HM51" s="142"/>
      <c r="HN51" s="144"/>
      <c r="HO51" s="144"/>
      <c r="HP51" s="142"/>
      <c r="HQ51" s="142"/>
      <c r="HR51" s="149"/>
      <c r="HS51" s="145"/>
      <c r="HT51" s="145"/>
      <c r="HU51" s="146"/>
      <c r="HV51" s="147"/>
      <c r="HW51" s="148"/>
      <c r="HX51" s="142"/>
      <c r="HY51" s="142"/>
      <c r="HZ51" s="144"/>
      <c r="IA51" s="144"/>
      <c r="IB51" s="142"/>
      <c r="IC51" s="142"/>
      <c r="ID51" s="149"/>
      <c r="IE51" s="145"/>
      <c r="IF51" s="145"/>
      <c r="IG51" s="146"/>
      <c r="IH51" s="147"/>
      <c r="II51" s="148"/>
      <c r="IJ51" s="142"/>
      <c r="IK51" s="142"/>
      <c r="IL51" s="144"/>
    </row>
    <row r="52" spans="1:246" s="150" customFormat="1" x14ac:dyDescent="0.2">
      <c r="A52" s="163" t="s">
        <v>340</v>
      </c>
      <c r="B52" s="172" t="s">
        <v>341</v>
      </c>
      <c r="C52" s="173" t="s">
        <v>20</v>
      </c>
      <c r="D52" s="174">
        <v>1</v>
      </c>
      <c r="E52" s="163"/>
      <c r="F52" s="175"/>
      <c r="G52" s="175"/>
      <c r="H52" s="176"/>
      <c r="I52" s="176"/>
      <c r="J52" s="185">
        <v>0</v>
      </c>
      <c r="K52" s="182">
        <f t="shared" si="0"/>
        <v>0</v>
      </c>
      <c r="L52" s="160"/>
      <c r="M52" s="146"/>
      <c r="N52" s="147"/>
      <c r="O52" s="148"/>
      <c r="P52" s="142"/>
      <c r="Q52" s="142"/>
      <c r="R52" s="144"/>
      <c r="S52" s="144"/>
      <c r="T52" s="142"/>
      <c r="U52" s="142"/>
      <c r="V52" s="149"/>
      <c r="W52" s="145"/>
      <c r="X52" s="145"/>
      <c r="Y52" s="146"/>
      <c r="Z52" s="147"/>
      <c r="AA52" s="148"/>
      <c r="AB52" s="142"/>
      <c r="AC52" s="142"/>
      <c r="AD52" s="144"/>
      <c r="AE52" s="144"/>
      <c r="AF52" s="142"/>
      <c r="AG52" s="142"/>
      <c r="AH52" s="149"/>
      <c r="AI52" s="145"/>
      <c r="AJ52" s="145"/>
      <c r="AK52" s="146"/>
      <c r="AL52" s="147"/>
      <c r="AM52" s="148"/>
      <c r="AN52" s="142"/>
      <c r="AO52" s="142"/>
      <c r="AP52" s="144"/>
      <c r="AQ52" s="144"/>
      <c r="AR52" s="142"/>
      <c r="AS52" s="142"/>
      <c r="AT52" s="149"/>
      <c r="AU52" s="145"/>
      <c r="AV52" s="145"/>
      <c r="AW52" s="146"/>
      <c r="AX52" s="147"/>
      <c r="AY52" s="148"/>
      <c r="AZ52" s="142"/>
      <c r="BA52" s="142"/>
      <c r="BB52" s="144"/>
      <c r="BC52" s="144"/>
      <c r="BD52" s="142"/>
      <c r="BE52" s="142"/>
      <c r="BF52" s="149"/>
      <c r="BG52" s="145"/>
      <c r="BH52" s="145"/>
      <c r="BI52" s="146"/>
      <c r="BJ52" s="147"/>
      <c r="BK52" s="148"/>
      <c r="BL52" s="142"/>
      <c r="BM52" s="142"/>
      <c r="BN52" s="144"/>
      <c r="BO52" s="144"/>
      <c r="BP52" s="142"/>
      <c r="BQ52" s="142"/>
      <c r="BR52" s="149"/>
      <c r="BS52" s="145"/>
      <c r="BT52" s="145"/>
      <c r="BU52" s="146"/>
      <c r="BV52" s="147"/>
      <c r="BW52" s="148"/>
      <c r="BX52" s="142"/>
      <c r="BY52" s="142"/>
      <c r="BZ52" s="144"/>
      <c r="CA52" s="144"/>
      <c r="CB52" s="142"/>
      <c r="CC52" s="142"/>
      <c r="CD52" s="149"/>
      <c r="CE52" s="145"/>
      <c r="CF52" s="145"/>
      <c r="CG52" s="146"/>
      <c r="CH52" s="147"/>
      <c r="CI52" s="148"/>
      <c r="CJ52" s="142"/>
      <c r="CK52" s="142"/>
      <c r="CL52" s="144"/>
      <c r="CM52" s="144"/>
      <c r="CN52" s="142"/>
      <c r="CO52" s="142"/>
      <c r="CP52" s="149"/>
      <c r="CQ52" s="145"/>
      <c r="CR52" s="145"/>
      <c r="CS52" s="146"/>
      <c r="CT52" s="147"/>
      <c r="CU52" s="148"/>
      <c r="CV52" s="142"/>
      <c r="CW52" s="142"/>
      <c r="CX52" s="144"/>
      <c r="CY52" s="144"/>
      <c r="CZ52" s="142"/>
      <c r="DA52" s="142"/>
      <c r="DB52" s="149"/>
      <c r="DC52" s="145"/>
      <c r="DD52" s="145"/>
      <c r="DE52" s="146"/>
      <c r="DF52" s="147"/>
      <c r="DG52" s="148"/>
      <c r="DH52" s="142"/>
      <c r="DI52" s="142"/>
      <c r="DJ52" s="144"/>
      <c r="DK52" s="144"/>
      <c r="DL52" s="142"/>
      <c r="DM52" s="142"/>
      <c r="DN52" s="149"/>
      <c r="DO52" s="145"/>
      <c r="DP52" s="145"/>
      <c r="DQ52" s="146"/>
      <c r="DR52" s="147"/>
      <c r="DS52" s="148"/>
      <c r="DT52" s="142"/>
      <c r="DU52" s="142"/>
      <c r="DV52" s="144"/>
      <c r="DW52" s="144"/>
      <c r="DX52" s="142"/>
      <c r="DY52" s="142"/>
      <c r="DZ52" s="149"/>
      <c r="EA52" s="145"/>
      <c r="EB52" s="145"/>
      <c r="EC52" s="146"/>
      <c r="ED52" s="147"/>
      <c r="EE52" s="148"/>
      <c r="EF52" s="142"/>
      <c r="EG52" s="142"/>
      <c r="EH52" s="144"/>
      <c r="EI52" s="144"/>
      <c r="EJ52" s="142"/>
      <c r="EK52" s="142"/>
      <c r="EL52" s="149"/>
      <c r="EM52" s="145"/>
      <c r="EN52" s="145"/>
      <c r="EO52" s="146"/>
      <c r="EP52" s="147"/>
      <c r="EQ52" s="148"/>
      <c r="ER52" s="142"/>
      <c r="ES52" s="142"/>
      <c r="ET52" s="144"/>
      <c r="EU52" s="144"/>
      <c r="EV52" s="142"/>
      <c r="EW52" s="142"/>
      <c r="EX52" s="149"/>
      <c r="EY52" s="145"/>
      <c r="EZ52" s="145"/>
      <c r="FA52" s="146"/>
      <c r="FB52" s="147"/>
      <c r="FC52" s="148"/>
      <c r="FD52" s="142"/>
      <c r="FE52" s="142"/>
      <c r="FF52" s="144"/>
      <c r="FG52" s="144"/>
      <c r="FH52" s="142"/>
      <c r="FI52" s="142"/>
      <c r="FJ52" s="149"/>
      <c r="FK52" s="145"/>
      <c r="FL52" s="145"/>
      <c r="FM52" s="146"/>
      <c r="FN52" s="147"/>
      <c r="FO52" s="148"/>
      <c r="FP52" s="142"/>
      <c r="FQ52" s="142"/>
      <c r="FR52" s="144"/>
      <c r="FS52" s="144"/>
      <c r="FT52" s="142"/>
      <c r="FU52" s="142"/>
      <c r="FV52" s="149"/>
      <c r="FW52" s="145"/>
      <c r="FX52" s="145"/>
      <c r="FY52" s="146"/>
      <c r="FZ52" s="147"/>
      <c r="GA52" s="148"/>
      <c r="GB52" s="142"/>
      <c r="GC52" s="142"/>
      <c r="GD52" s="144"/>
      <c r="GE52" s="144"/>
      <c r="GF52" s="142"/>
      <c r="GG52" s="142"/>
      <c r="GH52" s="149"/>
      <c r="GI52" s="145"/>
      <c r="GJ52" s="145"/>
      <c r="GK52" s="146"/>
      <c r="GL52" s="147"/>
      <c r="GM52" s="148"/>
      <c r="GN52" s="142"/>
      <c r="GO52" s="142"/>
      <c r="GP52" s="144"/>
      <c r="GQ52" s="144"/>
      <c r="GR52" s="142"/>
      <c r="GS52" s="142"/>
      <c r="GT52" s="149"/>
      <c r="GU52" s="145"/>
      <c r="GV52" s="145"/>
      <c r="GW52" s="146"/>
      <c r="GX52" s="147"/>
      <c r="GY52" s="148"/>
      <c r="GZ52" s="142"/>
      <c r="HA52" s="142"/>
      <c r="HB52" s="144"/>
      <c r="HC52" s="144"/>
      <c r="HD52" s="142"/>
      <c r="HE52" s="142"/>
      <c r="HF52" s="149"/>
      <c r="HG52" s="145"/>
      <c r="HH52" s="145"/>
      <c r="HI52" s="146"/>
      <c r="HJ52" s="147"/>
      <c r="HK52" s="148"/>
      <c r="HL52" s="142"/>
      <c r="HM52" s="142"/>
      <c r="HN52" s="144"/>
      <c r="HO52" s="144"/>
      <c r="HP52" s="142"/>
      <c r="HQ52" s="142"/>
      <c r="HR52" s="149"/>
      <c r="HS52" s="145"/>
      <c r="HT52" s="145"/>
      <c r="HU52" s="146"/>
      <c r="HV52" s="147"/>
      <c r="HW52" s="148"/>
      <c r="HX52" s="142"/>
      <c r="HY52" s="142"/>
      <c r="HZ52" s="144"/>
      <c r="IA52" s="144"/>
      <c r="IB52" s="142"/>
      <c r="IC52" s="142"/>
      <c r="ID52" s="149"/>
      <c r="IE52" s="145"/>
      <c r="IF52" s="145"/>
      <c r="IG52" s="146"/>
      <c r="IH52" s="147"/>
      <c r="II52" s="148"/>
      <c r="IJ52" s="142"/>
      <c r="IK52" s="142"/>
      <c r="IL52" s="144"/>
    </row>
    <row r="53" spans="1:246" s="150" customFormat="1" x14ac:dyDescent="0.2">
      <c r="A53" s="163" t="s">
        <v>342</v>
      </c>
      <c r="B53" s="172" t="s">
        <v>343</v>
      </c>
      <c r="C53" s="173" t="s">
        <v>20</v>
      </c>
      <c r="D53" s="174">
        <v>1</v>
      </c>
      <c r="E53" s="163"/>
      <c r="F53" s="175"/>
      <c r="G53" s="175"/>
      <c r="H53" s="176"/>
      <c r="I53" s="176"/>
      <c r="J53" s="185">
        <v>0</v>
      </c>
      <c r="K53" s="182">
        <f t="shared" si="0"/>
        <v>0</v>
      </c>
      <c r="L53" s="160"/>
      <c r="M53" s="146"/>
      <c r="N53" s="147"/>
      <c r="O53" s="148"/>
      <c r="P53" s="142"/>
      <c r="Q53" s="142"/>
      <c r="R53" s="144"/>
      <c r="S53" s="144"/>
      <c r="T53" s="142"/>
      <c r="U53" s="142"/>
      <c r="V53" s="149"/>
      <c r="W53" s="145"/>
      <c r="X53" s="145"/>
      <c r="Y53" s="146"/>
      <c r="Z53" s="147"/>
      <c r="AA53" s="148"/>
      <c r="AB53" s="142"/>
      <c r="AC53" s="142"/>
      <c r="AD53" s="144"/>
      <c r="AE53" s="144"/>
      <c r="AF53" s="142"/>
      <c r="AG53" s="142"/>
      <c r="AH53" s="149"/>
      <c r="AI53" s="145"/>
      <c r="AJ53" s="145"/>
      <c r="AK53" s="146"/>
      <c r="AL53" s="147"/>
      <c r="AM53" s="148"/>
      <c r="AN53" s="142"/>
      <c r="AO53" s="142"/>
      <c r="AP53" s="144"/>
      <c r="AQ53" s="144"/>
      <c r="AR53" s="142"/>
      <c r="AS53" s="142"/>
      <c r="AT53" s="149"/>
      <c r="AU53" s="145"/>
      <c r="AV53" s="145"/>
      <c r="AW53" s="146"/>
      <c r="AX53" s="147"/>
      <c r="AY53" s="148"/>
      <c r="AZ53" s="142"/>
      <c r="BA53" s="142"/>
      <c r="BB53" s="144"/>
      <c r="BC53" s="144"/>
      <c r="BD53" s="142"/>
      <c r="BE53" s="142"/>
      <c r="BF53" s="149"/>
      <c r="BG53" s="145"/>
      <c r="BH53" s="145"/>
      <c r="BI53" s="146"/>
      <c r="BJ53" s="147"/>
      <c r="BK53" s="148"/>
      <c r="BL53" s="142"/>
      <c r="BM53" s="142"/>
      <c r="BN53" s="144"/>
      <c r="BO53" s="144"/>
      <c r="BP53" s="142"/>
      <c r="BQ53" s="142"/>
      <c r="BR53" s="149"/>
      <c r="BS53" s="145"/>
      <c r="BT53" s="145"/>
      <c r="BU53" s="146"/>
      <c r="BV53" s="147"/>
      <c r="BW53" s="148"/>
      <c r="BX53" s="142"/>
      <c r="BY53" s="142"/>
      <c r="BZ53" s="144"/>
      <c r="CA53" s="144"/>
      <c r="CB53" s="142"/>
      <c r="CC53" s="142"/>
      <c r="CD53" s="149"/>
      <c r="CE53" s="145"/>
      <c r="CF53" s="145"/>
      <c r="CG53" s="146"/>
      <c r="CH53" s="147"/>
      <c r="CI53" s="148"/>
      <c r="CJ53" s="142"/>
      <c r="CK53" s="142"/>
      <c r="CL53" s="144"/>
      <c r="CM53" s="144"/>
      <c r="CN53" s="142"/>
      <c r="CO53" s="142"/>
      <c r="CP53" s="149"/>
      <c r="CQ53" s="145"/>
      <c r="CR53" s="145"/>
      <c r="CS53" s="146"/>
      <c r="CT53" s="147"/>
      <c r="CU53" s="148"/>
      <c r="CV53" s="142"/>
      <c r="CW53" s="142"/>
      <c r="CX53" s="144"/>
      <c r="CY53" s="144"/>
      <c r="CZ53" s="142"/>
      <c r="DA53" s="142"/>
      <c r="DB53" s="149"/>
      <c r="DC53" s="145"/>
      <c r="DD53" s="145"/>
      <c r="DE53" s="146"/>
      <c r="DF53" s="147"/>
      <c r="DG53" s="148"/>
      <c r="DH53" s="142"/>
      <c r="DI53" s="142"/>
      <c r="DJ53" s="144"/>
      <c r="DK53" s="144"/>
      <c r="DL53" s="142"/>
      <c r="DM53" s="142"/>
      <c r="DN53" s="149"/>
      <c r="DO53" s="145"/>
      <c r="DP53" s="145"/>
      <c r="DQ53" s="146"/>
      <c r="DR53" s="147"/>
      <c r="DS53" s="148"/>
      <c r="DT53" s="142"/>
      <c r="DU53" s="142"/>
      <c r="DV53" s="144"/>
      <c r="DW53" s="144"/>
      <c r="DX53" s="142"/>
      <c r="DY53" s="142"/>
      <c r="DZ53" s="149"/>
      <c r="EA53" s="145"/>
      <c r="EB53" s="145"/>
      <c r="EC53" s="146"/>
      <c r="ED53" s="147"/>
      <c r="EE53" s="148"/>
      <c r="EF53" s="142"/>
      <c r="EG53" s="142"/>
      <c r="EH53" s="144"/>
      <c r="EI53" s="144"/>
      <c r="EJ53" s="142"/>
      <c r="EK53" s="142"/>
      <c r="EL53" s="149"/>
      <c r="EM53" s="145"/>
      <c r="EN53" s="145"/>
      <c r="EO53" s="146"/>
      <c r="EP53" s="147"/>
      <c r="EQ53" s="148"/>
      <c r="ER53" s="142"/>
      <c r="ES53" s="142"/>
      <c r="ET53" s="144"/>
      <c r="EU53" s="144"/>
      <c r="EV53" s="142"/>
      <c r="EW53" s="142"/>
      <c r="EX53" s="149"/>
      <c r="EY53" s="145"/>
      <c r="EZ53" s="145"/>
      <c r="FA53" s="146"/>
      <c r="FB53" s="147"/>
      <c r="FC53" s="148"/>
      <c r="FD53" s="142"/>
      <c r="FE53" s="142"/>
      <c r="FF53" s="144"/>
      <c r="FG53" s="144"/>
      <c r="FH53" s="142"/>
      <c r="FI53" s="142"/>
      <c r="FJ53" s="149"/>
      <c r="FK53" s="145"/>
      <c r="FL53" s="145"/>
      <c r="FM53" s="146"/>
      <c r="FN53" s="147"/>
      <c r="FO53" s="148"/>
      <c r="FP53" s="142"/>
      <c r="FQ53" s="142"/>
      <c r="FR53" s="144"/>
      <c r="FS53" s="144"/>
      <c r="FT53" s="142"/>
      <c r="FU53" s="142"/>
      <c r="FV53" s="149"/>
      <c r="FW53" s="145"/>
      <c r="FX53" s="145"/>
      <c r="FY53" s="146"/>
      <c r="FZ53" s="147"/>
      <c r="GA53" s="148"/>
      <c r="GB53" s="142"/>
      <c r="GC53" s="142"/>
      <c r="GD53" s="144"/>
      <c r="GE53" s="144"/>
      <c r="GF53" s="142"/>
      <c r="GG53" s="142"/>
      <c r="GH53" s="149"/>
      <c r="GI53" s="145"/>
      <c r="GJ53" s="145"/>
      <c r="GK53" s="146"/>
      <c r="GL53" s="147"/>
      <c r="GM53" s="148"/>
      <c r="GN53" s="142"/>
      <c r="GO53" s="142"/>
      <c r="GP53" s="144"/>
      <c r="GQ53" s="144"/>
      <c r="GR53" s="142"/>
      <c r="GS53" s="142"/>
      <c r="GT53" s="149"/>
      <c r="GU53" s="145"/>
      <c r="GV53" s="145"/>
      <c r="GW53" s="146"/>
      <c r="GX53" s="147"/>
      <c r="GY53" s="148"/>
      <c r="GZ53" s="142"/>
      <c r="HA53" s="142"/>
      <c r="HB53" s="144"/>
      <c r="HC53" s="144"/>
      <c r="HD53" s="142"/>
      <c r="HE53" s="142"/>
      <c r="HF53" s="149"/>
      <c r="HG53" s="145"/>
      <c r="HH53" s="145"/>
      <c r="HI53" s="146"/>
      <c r="HJ53" s="147"/>
      <c r="HK53" s="148"/>
      <c r="HL53" s="142"/>
      <c r="HM53" s="142"/>
      <c r="HN53" s="144"/>
      <c r="HO53" s="144"/>
      <c r="HP53" s="142"/>
      <c r="HQ53" s="142"/>
      <c r="HR53" s="149"/>
      <c r="HS53" s="145"/>
      <c r="HT53" s="145"/>
      <c r="HU53" s="146"/>
      <c r="HV53" s="147"/>
      <c r="HW53" s="148"/>
      <c r="HX53" s="142"/>
      <c r="HY53" s="142"/>
      <c r="HZ53" s="144"/>
      <c r="IA53" s="144"/>
      <c r="IB53" s="142"/>
      <c r="IC53" s="142"/>
      <c r="ID53" s="149"/>
      <c r="IE53" s="145"/>
      <c r="IF53" s="145"/>
      <c r="IG53" s="146"/>
      <c r="IH53" s="147"/>
      <c r="II53" s="148"/>
      <c r="IJ53" s="142"/>
      <c r="IK53" s="142"/>
      <c r="IL53" s="144"/>
    </row>
    <row r="54" spans="1:246" s="150" customFormat="1" x14ac:dyDescent="0.2">
      <c r="A54" s="163" t="s">
        <v>344</v>
      </c>
      <c r="B54" s="172" t="s">
        <v>345</v>
      </c>
      <c r="C54" s="173" t="s">
        <v>20</v>
      </c>
      <c r="D54" s="174">
        <v>1</v>
      </c>
      <c r="E54" s="163"/>
      <c r="F54" s="175"/>
      <c r="G54" s="175"/>
      <c r="H54" s="176"/>
      <c r="I54" s="176"/>
      <c r="J54" s="185">
        <v>0</v>
      </c>
      <c r="K54" s="182">
        <f t="shared" si="0"/>
        <v>0</v>
      </c>
      <c r="L54" s="160"/>
      <c r="M54" s="146"/>
      <c r="N54" s="147"/>
      <c r="O54" s="148"/>
      <c r="P54" s="142"/>
      <c r="Q54" s="142"/>
      <c r="R54" s="144"/>
      <c r="S54" s="144"/>
      <c r="T54" s="142"/>
      <c r="U54" s="142"/>
      <c r="V54" s="149"/>
      <c r="W54" s="145"/>
      <c r="X54" s="145"/>
      <c r="Y54" s="146"/>
      <c r="Z54" s="147"/>
      <c r="AA54" s="148"/>
      <c r="AB54" s="142"/>
      <c r="AC54" s="142"/>
      <c r="AD54" s="144"/>
      <c r="AE54" s="144"/>
      <c r="AF54" s="142"/>
      <c r="AG54" s="142"/>
      <c r="AH54" s="149"/>
      <c r="AI54" s="145"/>
      <c r="AJ54" s="145"/>
      <c r="AK54" s="146"/>
      <c r="AL54" s="147"/>
      <c r="AM54" s="148"/>
      <c r="AN54" s="142"/>
      <c r="AO54" s="142"/>
      <c r="AP54" s="144"/>
      <c r="AQ54" s="144"/>
      <c r="AR54" s="142"/>
      <c r="AS54" s="142"/>
      <c r="AT54" s="149"/>
      <c r="AU54" s="145"/>
      <c r="AV54" s="145"/>
      <c r="AW54" s="146"/>
      <c r="AX54" s="147"/>
      <c r="AY54" s="148"/>
      <c r="AZ54" s="142"/>
      <c r="BA54" s="142"/>
      <c r="BB54" s="144"/>
      <c r="BC54" s="144"/>
      <c r="BD54" s="142"/>
      <c r="BE54" s="142"/>
      <c r="BF54" s="149"/>
      <c r="BG54" s="145"/>
      <c r="BH54" s="145"/>
      <c r="BI54" s="146"/>
      <c r="BJ54" s="147"/>
      <c r="BK54" s="148"/>
      <c r="BL54" s="142"/>
      <c r="BM54" s="142"/>
      <c r="BN54" s="144"/>
      <c r="BO54" s="144"/>
      <c r="BP54" s="142"/>
      <c r="BQ54" s="142"/>
      <c r="BR54" s="149"/>
      <c r="BS54" s="145"/>
      <c r="BT54" s="145"/>
      <c r="BU54" s="146"/>
      <c r="BV54" s="147"/>
      <c r="BW54" s="148"/>
      <c r="BX54" s="142"/>
      <c r="BY54" s="142"/>
      <c r="BZ54" s="144"/>
      <c r="CA54" s="144"/>
      <c r="CB54" s="142"/>
      <c r="CC54" s="142"/>
      <c r="CD54" s="149"/>
      <c r="CE54" s="145"/>
      <c r="CF54" s="145"/>
      <c r="CG54" s="146"/>
      <c r="CH54" s="147"/>
      <c r="CI54" s="148"/>
      <c r="CJ54" s="142"/>
      <c r="CK54" s="142"/>
      <c r="CL54" s="144"/>
      <c r="CM54" s="144"/>
      <c r="CN54" s="142"/>
      <c r="CO54" s="142"/>
      <c r="CP54" s="149"/>
      <c r="CQ54" s="145"/>
      <c r="CR54" s="145"/>
      <c r="CS54" s="146"/>
      <c r="CT54" s="147"/>
      <c r="CU54" s="148"/>
      <c r="CV54" s="142"/>
      <c r="CW54" s="142"/>
      <c r="CX54" s="144"/>
      <c r="CY54" s="144"/>
      <c r="CZ54" s="142"/>
      <c r="DA54" s="142"/>
      <c r="DB54" s="149"/>
      <c r="DC54" s="145"/>
      <c r="DD54" s="145"/>
      <c r="DE54" s="146"/>
      <c r="DF54" s="147"/>
      <c r="DG54" s="148"/>
      <c r="DH54" s="142"/>
      <c r="DI54" s="142"/>
      <c r="DJ54" s="144"/>
      <c r="DK54" s="144"/>
      <c r="DL54" s="142"/>
      <c r="DM54" s="142"/>
      <c r="DN54" s="149"/>
      <c r="DO54" s="145"/>
      <c r="DP54" s="145"/>
      <c r="DQ54" s="146"/>
      <c r="DR54" s="147"/>
      <c r="DS54" s="148"/>
      <c r="DT54" s="142"/>
      <c r="DU54" s="142"/>
      <c r="DV54" s="144"/>
      <c r="DW54" s="144"/>
      <c r="DX54" s="142"/>
      <c r="DY54" s="142"/>
      <c r="DZ54" s="149"/>
      <c r="EA54" s="145"/>
      <c r="EB54" s="145"/>
      <c r="EC54" s="146"/>
      <c r="ED54" s="147"/>
      <c r="EE54" s="148"/>
      <c r="EF54" s="142"/>
      <c r="EG54" s="142"/>
      <c r="EH54" s="144"/>
      <c r="EI54" s="144"/>
      <c r="EJ54" s="142"/>
      <c r="EK54" s="142"/>
      <c r="EL54" s="149"/>
      <c r="EM54" s="145"/>
      <c r="EN54" s="145"/>
      <c r="EO54" s="146"/>
      <c r="EP54" s="147"/>
      <c r="EQ54" s="148"/>
      <c r="ER54" s="142"/>
      <c r="ES54" s="142"/>
      <c r="ET54" s="144"/>
      <c r="EU54" s="144"/>
      <c r="EV54" s="142"/>
      <c r="EW54" s="142"/>
      <c r="EX54" s="149"/>
      <c r="EY54" s="145"/>
      <c r="EZ54" s="145"/>
      <c r="FA54" s="146"/>
      <c r="FB54" s="147"/>
      <c r="FC54" s="148"/>
      <c r="FD54" s="142"/>
      <c r="FE54" s="142"/>
      <c r="FF54" s="144"/>
      <c r="FG54" s="144"/>
      <c r="FH54" s="142"/>
      <c r="FI54" s="142"/>
      <c r="FJ54" s="149"/>
      <c r="FK54" s="145"/>
      <c r="FL54" s="145"/>
      <c r="FM54" s="146"/>
      <c r="FN54" s="147"/>
      <c r="FO54" s="148"/>
      <c r="FP54" s="142"/>
      <c r="FQ54" s="142"/>
      <c r="FR54" s="144"/>
      <c r="FS54" s="144"/>
      <c r="FT54" s="142"/>
      <c r="FU54" s="142"/>
      <c r="FV54" s="149"/>
      <c r="FW54" s="145"/>
      <c r="FX54" s="145"/>
      <c r="FY54" s="146"/>
      <c r="FZ54" s="147"/>
      <c r="GA54" s="148"/>
      <c r="GB54" s="142"/>
      <c r="GC54" s="142"/>
      <c r="GD54" s="144"/>
      <c r="GE54" s="144"/>
      <c r="GF54" s="142"/>
      <c r="GG54" s="142"/>
      <c r="GH54" s="149"/>
      <c r="GI54" s="145"/>
      <c r="GJ54" s="145"/>
      <c r="GK54" s="146"/>
      <c r="GL54" s="147"/>
      <c r="GM54" s="148"/>
      <c r="GN54" s="142"/>
      <c r="GO54" s="142"/>
      <c r="GP54" s="144"/>
      <c r="GQ54" s="144"/>
      <c r="GR54" s="142"/>
      <c r="GS54" s="142"/>
      <c r="GT54" s="149"/>
      <c r="GU54" s="145"/>
      <c r="GV54" s="145"/>
      <c r="GW54" s="146"/>
      <c r="GX54" s="147"/>
      <c r="GY54" s="148"/>
      <c r="GZ54" s="142"/>
      <c r="HA54" s="142"/>
      <c r="HB54" s="144"/>
      <c r="HC54" s="144"/>
      <c r="HD54" s="142"/>
      <c r="HE54" s="142"/>
      <c r="HF54" s="149"/>
      <c r="HG54" s="145"/>
      <c r="HH54" s="145"/>
      <c r="HI54" s="146"/>
      <c r="HJ54" s="147"/>
      <c r="HK54" s="148"/>
      <c r="HL54" s="142"/>
      <c r="HM54" s="142"/>
      <c r="HN54" s="144"/>
      <c r="HO54" s="144"/>
      <c r="HP54" s="142"/>
      <c r="HQ54" s="142"/>
      <c r="HR54" s="149"/>
      <c r="HS54" s="145"/>
      <c r="HT54" s="145"/>
      <c r="HU54" s="146"/>
      <c r="HV54" s="147"/>
      <c r="HW54" s="148"/>
      <c r="HX54" s="142"/>
      <c r="HY54" s="142"/>
      <c r="HZ54" s="144"/>
      <c r="IA54" s="144"/>
      <c r="IB54" s="142"/>
      <c r="IC54" s="142"/>
      <c r="ID54" s="149"/>
      <c r="IE54" s="145"/>
      <c r="IF54" s="145"/>
      <c r="IG54" s="146"/>
      <c r="IH54" s="147"/>
      <c r="II54" s="148"/>
      <c r="IJ54" s="142"/>
      <c r="IK54" s="142"/>
      <c r="IL54" s="144"/>
    </row>
    <row r="55" spans="1:246" s="150" customFormat="1" x14ac:dyDescent="0.2">
      <c r="A55" s="163" t="s">
        <v>346</v>
      </c>
      <c r="B55" s="172" t="s">
        <v>347</v>
      </c>
      <c r="C55" s="173" t="s">
        <v>20</v>
      </c>
      <c r="D55" s="174">
        <v>1</v>
      </c>
      <c r="E55" s="163"/>
      <c r="F55" s="175"/>
      <c r="G55" s="175"/>
      <c r="H55" s="176"/>
      <c r="I55" s="176"/>
      <c r="J55" s="185">
        <v>0</v>
      </c>
      <c r="K55" s="182">
        <f t="shared" si="0"/>
        <v>0</v>
      </c>
      <c r="L55" s="160"/>
      <c r="M55" s="146"/>
      <c r="N55" s="147"/>
      <c r="O55" s="148"/>
      <c r="P55" s="142"/>
      <c r="Q55" s="142"/>
      <c r="R55" s="144"/>
      <c r="S55" s="144"/>
      <c r="T55" s="142"/>
      <c r="U55" s="142"/>
      <c r="V55" s="149"/>
      <c r="W55" s="145"/>
      <c r="X55" s="145"/>
      <c r="Y55" s="146"/>
      <c r="Z55" s="147"/>
      <c r="AA55" s="148"/>
      <c r="AB55" s="142"/>
      <c r="AC55" s="142"/>
      <c r="AD55" s="144"/>
      <c r="AE55" s="144"/>
      <c r="AF55" s="142"/>
      <c r="AG55" s="142"/>
      <c r="AH55" s="149"/>
      <c r="AI55" s="145"/>
      <c r="AJ55" s="145"/>
      <c r="AK55" s="146"/>
      <c r="AL55" s="147"/>
      <c r="AM55" s="148"/>
      <c r="AN55" s="142"/>
      <c r="AO55" s="142"/>
      <c r="AP55" s="144"/>
      <c r="AQ55" s="144"/>
      <c r="AR55" s="142"/>
      <c r="AS55" s="142"/>
      <c r="AT55" s="149"/>
      <c r="AU55" s="145"/>
      <c r="AV55" s="145"/>
      <c r="AW55" s="146"/>
      <c r="AX55" s="147"/>
      <c r="AY55" s="148"/>
      <c r="AZ55" s="142"/>
      <c r="BA55" s="142"/>
      <c r="BB55" s="144"/>
      <c r="BC55" s="144"/>
      <c r="BD55" s="142"/>
      <c r="BE55" s="142"/>
      <c r="BF55" s="149"/>
      <c r="BG55" s="145"/>
      <c r="BH55" s="145"/>
      <c r="BI55" s="146"/>
      <c r="BJ55" s="147"/>
      <c r="BK55" s="148"/>
      <c r="BL55" s="142"/>
      <c r="BM55" s="142"/>
      <c r="BN55" s="144"/>
      <c r="BO55" s="144"/>
      <c r="BP55" s="142"/>
      <c r="BQ55" s="142"/>
      <c r="BR55" s="149"/>
      <c r="BS55" s="145"/>
      <c r="BT55" s="145"/>
      <c r="BU55" s="146"/>
      <c r="BV55" s="147"/>
      <c r="BW55" s="148"/>
      <c r="BX55" s="142"/>
      <c r="BY55" s="142"/>
      <c r="BZ55" s="144"/>
      <c r="CA55" s="144"/>
      <c r="CB55" s="142"/>
      <c r="CC55" s="142"/>
      <c r="CD55" s="149"/>
      <c r="CE55" s="145"/>
      <c r="CF55" s="145"/>
      <c r="CG55" s="146"/>
      <c r="CH55" s="147"/>
      <c r="CI55" s="148"/>
      <c r="CJ55" s="142"/>
      <c r="CK55" s="142"/>
      <c r="CL55" s="144"/>
      <c r="CM55" s="144"/>
      <c r="CN55" s="142"/>
      <c r="CO55" s="142"/>
      <c r="CP55" s="149"/>
      <c r="CQ55" s="145"/>
      <c r="CR55" s="145"/>
      <c r="CS55" s="146"/>
      <c r="CT55" s="147"/>
      <c r="CU55" s="148"/>
      <c r="CV55" s="142"/>
      <c r="CW55" s="142"/>
      <c r="CX55" s="144"/>
      <c r="CY55" s="144"/>
      <c r="CZ55" s="142"/>
      <c r="DA55" s="142"/>
      <c r="DB55" s="149"/>
      <c r="DC55" s="145"/>
      <c r="DD55" s="145"/>
      <c r="DE55" s="146"/>
      <c r="DF55" s="147"/>
      <c r="DG55" s="148"/>
      <c r="DH55" s="142"/>
      <c r="DI55" s="142"/>
      <c r="DJ55" s="144"/>
      <c r="DK55" s="144"/>
      <c r="DL55" s="142"/>
      <c r="DM55" s="142"/>
      <c r="DN55" s="149"/>
      <c r="DO55" s="145"/>
      <c r="DP55" s="145"/>
      <c r="DQ55" s="146"/>
      <c r="DR55" s="147"/>
      <c r="DS55" s="148"/>
      <c r="DT55" s="142"/>
      <c r="DU55" s="142"/>
      <c r="DV55" s="144"/>
      <c r="DW55" s="144"/>
      <c r="DX55" s="142"/>
      <c r="DY55" s="142"/>
      <c r="DZ55" s="149"/>
      <c r="EA55" s="145"/>
      <c r="EB55" s="145"/>
      <c r="EC55" s="146"/>
      <c r="ED55" s="147"/>
      <c r="EE55" s="148"/>
      <c r="EF55" s="142"/>
      <c r="EG55" s="142"/>
      <c r="EH55" s="144"/>
      <c r="EI55" s="144"/>
      <c r="EJ55" s="142"/>
      <c r="EK55" s="142"/>
      <c r="EL55" s="149"/>
      <c r="EM55" s="145"/>
      <c r="EN55" s="145"/>
      <c r="EO55" s="146"/>
      <c r="EP55" s="147"/>
      <c r="EQ55" s="148"/>
      <c r="ER55" s="142"/>
      <c r="ES55" s="142"/>
      <c r="ET55" s="144"/>
      <c r="EU55" s="144"/>
      <c r="EV55" s="142"/>
      <c r="EW55" s="142"/>
      <c r="EX55" s="149"/>
      <c r="EY55" s="145"/>
      <c r="EZ55" s="145"/>
      <c r="FA55" s="146"/>
      <c r="FB55" s="147"/>
      <c r="FC55" s="148"/>
      <c r="FD55" s="142"/>
      <c r="FE55" s="142"/>
      <c r="FF55" s="144"/>
      <c r="FG55" s="144"/>
      <c r="FH55" s="142"/>
      <c r="FI55" s="142"/>
      <c r="FJ55" s="149"/>
      <c r="FK55" s="145"/>
      <c r="FL55" s="145"/>
      <c r="FM55" s="146"/>
      <c r="FN55" s="147"/>
      <c r="FO55" s="148"/>
      <c r="FP55" s="142"/>
      <c r="FQ55" s="142"/>
      <c r="FR55" s="144"/>
      <c r="FS55" s="144"/>
      <c r="FT55" s="142"/>
      <c r="FU55" s="142"/>
      <c r="FV55" s="149"/>
      <c r="FW55" s="145"/>
      <c r="FX55" s="145"/>
      <c r="FY55" s="146"/>
      <c r="FZ55" s="147"/>
      <c r="GA55" s="148"/>
      <c r="GB55" s="142"/>
      <c r="GC55" s="142"/>
      <c r="GD55" s="144"/>
      <c r="GE55" s="144"/>
      <c r="GF55" s="142"/>
      <c r="GG55" s="142"/>
      <c r="GH55" s="149"/>
      <c r="GI55" s="145"/>
      <c r="GJ55" s="145"/>
      <c r="GK55" s="146"/>
      <c r="GL55" s="147"/>
      <c r="GM55" s="148"/>
      <c r="GN55" s="142"/>
      <c r="GO55" s="142"/>
      <c r="GP55" s="144"/>
      <c r="GQ55" s="144"/>
      <c r="GR55" s="142"/>
      <c r="GS55" s="142"/>
      <c r="GT55" s="149"/>
      <c r="GU55" s="145"/>
      <c r="GV55" s="145"/>
      <c r="GW55" s="146"/>
      <c r="GX55" s="147"/>
      <c r="GY55" s="148"/>
      <c r="GZ55" s="142"/>
      <c r="HA55" s="142"/>
      <c r="HB55" s="144"/>
      <c r="HC55" s="144"/>
      <c r="HD55" s="142"/>
      <c r="HE55" s="142"/>
      <c r="HF55" s="149"/>
      <c r="HG55" s="145"/>
      <c r="HH55" s="145"/>
      <c r="HI55" s="146"/>
      <c r="HJ55" s="147"/>
      <c r="HK55" s="148"/>
      <c r="HL55" s="142"/>
      <c r="HM55" s="142"/>
      <c r="HN55" s="144"/>
      <c r="HO55" s="144"/>
      <c r="HP55" s="142"/>
      <c r="HQ55" s="142"/>
      <c r="HR55" s="149"/>
      <c r="HS55" s="145"/>
      <c r="HT55" s="145"/>
      <c r="HU55" s="146"/>
      <c r="HV55" s="147"/>
      <c r="HW55" s="148"/>
      <c r="HX55" s="142"/>
      <c r="HY55" s="142"/>
      <c r="HZ55" s="144"/>
      <c r="IA55" s="144"/>
      <c r="IB55" s="142"/>
      <c r="IC55" s="142"/>
      <c r="ID55" s="149"/>
      <c r="IE55" s="145"/>
      <c r="IF55" s="145"/>
      <c r="IG55" s="146"/>
      <c r="IH55" s="147"/>
      <c r="II55" s="148"/>
      <c r="IJ55" s="142"/>
      <c r="IK55" s="142"/>
      <c r="IL55" s="144"/>
    </row>
    <row r="56" spans="1:246" s="150" customFormat="1" x14ac:dyDescent="0.2">
      <c r="A56" s="163" t="s">
        <v>348</v>
      </c>
      <c r="B56" s="172" t="s">
        <v>385</v>
      </c>
      <c r="C56" s="173" t="s">
        <v>20</v>
      </c>
      <c r="D56" s="174">
        <v>1</v>
      </c>
      <c r="E56" s="163"/>
      <c r="F56" s="175"/>
      <c r="G56" s="175"/>
      <c r="H56" s="176"/>
      <c r="I56" s="176"/>
      <c r="J56" s="185">
        <v>0</v>
      </c>
      <c r="K56" s="182">
        <f t="shared" si="0"/>
        <v>0</v>
      </c>
      <c r="L56" s="160"/>
      <c r="M56" s="146"/>
      <c r="N56" s="147"/>
      <c r="O56" s="148"/>
      <c r="P56" s="142"/>
      <c r="Q56" s="142"/>
      <c r="R56" s="144"/>
      <c r="S56" s="144"/>
      <c r="T56" s="142"/>
      <c r="U56" s="142"/>
      <c r="V56" s="149"/>
      <c r="W56" s="145"/>
      <c r="X56" s="145"/>
      <c r="Y56" s="146"/>
      <c r="Z56" s="147"/>
      <c r="AA56" s="148"/>
      <c r="AB56" s="142"/>
      <c r="AC56" s="142"/>
      <c r="AD56" s="144"/>
      <c r="AE56" s="144"/>
      <c r="AF56" s="142"/>
      <c r="AG56" s="142"/>
      <c r="AH56" s="149"/>
      <c r="AI56" s="145"/>
      <c r="AJ56" s="145"/>
      <c r="AK56" s="146"/>
      <c r="AL56" s="147"/>
      <c r="AM56" s="148"/>
      <c r="AN56" s="142"/>
      <c r="AO56" s="142"/>
      <c r="AP56" s="144"/>
      <c r="AQ56" s="144"/>
      <c r="AR56" s="142"/>
      <c r="AS56" s="142"/>
      <c r="AT56" s="149"/>
      <c r="AU56" s="145"/>
      <c r="AV56" s="145"/>
      <c r="AW56" s="146"/>
      <c r="AX56" s="147"/>
      <c r="AY56" s="148"/>
      <c r="AZ56" s="142"/>
      <c r="BA56" s="142"/>
      <c r="BB56" s="144"/>
      <c r="BC56" s="144"/>
      <c r="BD56" s="142"/>
      <c r="BE56" s="142"/>
      <c r="BF56" s="149"/>
      <c r="BG56" s="145"/>
      <c r="BH56" s="145"/>
      <c r="BI56" s="146"/>
      <c r="BJ56" s="147"/>
      <c r="BK56" s="148"/>
      <c r="BL56" s="142"/>
      <c r="BM56" s="142"/>
      <c r="BN56" s="144"/>
      <c r="BO56" s="144"/>
      <c r="BP56" s="142"/>
      <c r="BQ56" s="142"/>
      <c r="BR56" s="149"/>
      <c r="BS56" s="145"/>
      <c r="BT56" s="145"/>
      <c r="BU56" s="146"/>
      <c r="BV56" s="147"/>
      <c r="BW56" s="148"/>
      <c r="BX56" s="142"/>
      <c r="BY56" s="142"/>
      <c r="BZ56" s="144"/>
      <c r="CA56" s="144"/>
      <c r="CB56" s="142"/>
      <c r="CC56" s="142"/>
      <c r="CD56" s="149"/>
      <c r="CE56" s="145"/>
      <c r="CF56" s="145"/>
      <c r="CG56" s="146"/>
      <c r="CH56" s="147"/>
      <c r="CI56" s="148"/>
      <c r="CJ56" s="142"/>
      <c r="CK56" s="142"/>
      <c r="CL56" s="144"/>
      <c r="CM56" s="144"/>
      <c r="CN56" s="142"/>
      <c r="CO56" s="142"/>
      <c r="CP56" s="149"/>
      <c r="CQ56" s="145"/>
      <c r="CR56" s="145"/>
      <c r="CS56" s="146"/>
      <c r="CT56" s="147"/>
      <c r="CU56" s="148"/>
      <c r="CV56" s="142"/>
      <c r="CW56" s="142"/>
      <c r="CX56" s="144"/>
      <c r="CY56" s="144"/>
      <c r="CZ56" s="142"/>
      <c r="DA56" s="142"/>
      <c r="DB56" s="149"/>
      <c r="DC56" s="145"/>
      <c r="DD56" s="145"/>
      <c r="DE56" s="146"/>
      <c r="DF56" s="147"/>
      <c r="DG56" s="148"/>
      <c r="DH56" s="142"/>
      <c r="DI56" s="142"/>
      <c r="DJ56" s="144"/>
      <c r="DK56" s="144"/>
      <c r="DL56" s="142"/>
      <c r="DM56" s="142"/>
      <c r="DN56" s="149"/>
      <c r="DO56" s="145"/>
      <c r="DP56" s="145"/>
      <c r="DQ56" s="146"/>
      <c r="DR56" s="147"/>
      <c r="DS56" s="148"/>
      <c r="DT56" s="142"/>
      <c r="DU56" s="142"/>
      <c r="DV56" s="144"/>
      <c r="DW56" s="144"/>
      <c r="DX56" s="142"/>
      <c r="DY56" s="142"/>
      <c r="DZ56" s="149"/>
      <c r="EA56" s="145"/>
      <c r="EB56" s="145"/>
      <c r="EC56" s="146"/>
      <c r="ED56" s="147"/>
      <c r="EE56" s="148"/>
      <c r="EF56" s="142"/>
      <c r="EG56" s="142"/>
      <c r="EH56" s="144"/>
      <c r="EI56" s="144"/>
      <c r="EJ56" s="142"/>
      <c r="EK56" s="142"/>
      <c r="EL56" s="149"/>
      <c r="EM56" s="145"/>
      <c r="EN56" s="145"/>
      <c r="EO56" s="146"/>
      <c r="EP56" s="147"/>
      <c r="EQ56" s="148"/>
      <c r="ER56" s="142"/>
      <c r="ES56" s="142"/>
      <c r="ET56" s="144"/>
      <c r="EU56" s="144"/>
      <c r="EV56" s="142"/>
      <c r="EW56" s="142"/>
      <c r="EX56" s="149"/>
      <c r="EY56" s="145"/>
      <c r="EZ56" s="145"/>
      <c r="FA56" s="146"/>
      <c r="FB56" s="147"/>
      <c r="FC56" s="148"/>
      <c r="FD56" s="142"/>
      <c r="FE56" s="142"/>
      <c r="FF56" s="144"/>
      <c r="FG56" s="144"/>
      <c r="FH56" s="142"/>
      <c r="FI56" s="142"/>
      <c r="FJ56" s="149"/>
      <c r="FK56" s="145"/>
      <c r="FL56" s="145"/>
      <c r="FM56" s="146"/>
      <c r="FN56" s="147"/>
      <c r="FO56" s="148"/>
      <c r="FP56" s="142"/>
      <c r="FQ56" s="142"/>
      <c r="FR56" s="144"/>
      <c r="FS56" s="144"/>
      <c r="FT56" s="142"/>
      <c r="FU56" s="142"/>
      <c r="FV56" s="149"/>
      <c r="FW56" s="145"/>
      <c r="FX56" s="145"/>
      <c r="FY56" s="146"/>
      <c r="FZ56" s="147"/>
      <c r="GA56" s="148"/>
      <c r="GB56" s="142"/>
      <c r="GC56" s="142"/>
      <c r="GD56" s="144"/>
      <c r="GE56" s="144"/>
      <c r="GF56" s="142"/>
      <c r="GG56" s="142"/>
      <c r="GH56" s="149"/>
      <c r="GI56" s="145"/>
      <c r="GJ56" s="145"/>
      <c r="GK56" s="146"/>
      <c r="GL56" s="147"/>
      <c r="GM56" s="148"/>
      <c r="GN56" s="142"/>
      <c r="GO56" s="142"/>
      <c r="GP56" s="144"/>
      <c r="GQ56" s="144"/>
      <c r="GR56" s="142"/>
      <c r="GS56" s="142"/>
      <c r="GT56" s="149"/>
      <c r="GU56" s="145"/>
      <c r="GV56" s="145"/>
      <c r="GW56" s="146"/>
      <c r="GX56" s="147"/>
      <c r="GY56" s="148"/>
      <c r="GZ56" s="142"/>
      <c r="HA56" s="142"/>
      <c r="HB56" s="144"/>
      <c r="HC56" s="144"/>
      <c r="HD56" s="142"/>
      <c r="HE56" s="142"/>
      <c r="HF56" s="149"/>
      <c r="HG56" s="145"/>
      <c r="HH56" s="145"/>
      <c r="HI56" s="146"/>
      <c r="HJ56" s="147"/>
      <c r="HK56" s="148"/>
      <c r="HL56" s="142"/>
      <c r="HM56" s="142"/>
      <c r="HN56" s="144"/>
      <c r="HO56" s="144"/>
      <c r="HP56" s="142"/>
      <c r="HQ56" s="142"/>
      <c r="HR56" s="149"/>
      <c r="HS56" s="145"/>
      <c r="HT56" s="145"/>
      <c r="HU56" s="146"/>
      <c r="HV56" s="147"/>
      <c r="HW56" s="148"/>
      <c r="HX56" s="142"/>
      <c r="HY56" s="142"/>
      <c r="HZ56" s="144"/>
      <c r="IA56" s="144"/>
      <c r="IB56" s="142"/>
      <c r="IC56" s="142"/>
      <c r="ID56" s="149"/>
      <c r="IE56" s="145"/>
      <c r="IF56" s="145"/>
      <c r="IG56" s="146"/>
      <c r="IH56" s="147"/>
      <c r="II56" s="148"/>
      <c r="IJ56" s="142"/>
      <c r="IK56" s="142"/>
      <c r="IL56" s="144"/>
    </row>
    <row r="57" spans="1:246" x14ac:dyDescent="0.25">
      <c r="C57" s="159"/>
    </row>
    <row r="58" spans="1:246" ht="15.75" thickBot="1" x14ac:dyDescent="0.3">
      <c r="C58" s="159"/>
    </row>
    <row r="59" spans="1:246" ht="16.5" thickBot="1" x14ac:dyDescent="0.3">
      <c r="B59" s="238" t="s">
        <v>379</v>
      </c>
      <c r="C59" s="239"/>
      <c r="D59" s="239"/>
      <c r="E59" s="239"/>
      <c r="F59" s="239"/>
      <c r="G59" s="239"/>
      <c r="H59" s="239"/>
      <c r="I59" s="239"/>
      <c r="J59" s="239"/>
      <c r="K59" s="187">
        <f>SUM(K6:K58)</f>
        <v>0</v>
      </c>
    </row>
    <row r="60" spans="1:246" x14ac:dyDescent="0.25">
      <c r="C60" s="159"/>
    </row>
    <row r="61" spans="1:246" x14ac:dyDescent="0.25">
      <c r="C61" s="159"/>
    </row>
    <row r="62" spans="1:246" x14ac:dyDescent="0.25">
      <c r="C62" s="159"/>
    </row>
    <row r="63" spans="1:246" x14ac:dyDescent="0.25">
      <c r="C63" s="159"/>
    </row>
    <row r="64" spans="1:246" x14ac:dyDescent="0.25">
      <c r="C64" s="159"/>
    </row>
    <row r="65" spans="3:3" x14ac:dyDescent="0.25">
      <c r="C65" s="159"/>
    </row>
    <row r="66" spans="3:3" x14ac:dyDescent="0.25">
      <c r="C66" s="159"/>
    </row>
    <row r="67" spans="3:3" x14ac:dyDescent="0.25">
      <c r="C67" s="159"/>
    </row>
    <row r="68" spans="3:3" x14ac:dyDescent="0.25">
      <c r="C68" s="159"/>
    </row>
    <row r="69" spans="3:3" x14ac:dyDescent="0.25">
      <c r="C69" s="159"/>
    </row>
    <row r="70" spans="3:3" x14ac:dyDescent="0.25">
      <c r="C70" s="159"/>
    </row>
    <row r="71" spans="3:3" x14ac:dyDescent="0.25">
      <c r="C71" s="159"/>
    </row>
    <row r="72" spans="3:3" x14ac:dyDescent="0.25">
      <c r="C72" s="159"/>
    </row>
    <row r="73" spans="3:3" x14ac:dyDescent="0.25">
      <c r="C73" s="159"/>
    </row>
    <row r="74" spans="3:3" x14ac:dyDescent="0.25">
      <c r="C74" s="159"/>
    </row>
    <row r="75" spans="3:3" x14ac:dyDescent="0.25">
      <c r="C75" s="159"/>
    </row>
    <row r="76" spans="3:3" x14ac:dyDescent="0.25">
      <c r="C76" s="159"/>
    </row>
    <row r="77" spans="3:3" x14ac:dyDescent="0.25">
      <c r="C77" s="159"/>
    </row>
    <row r="78" spans="3:3" x14ac:dyDescent="0.25">
      <c r="C78" s="159"/>
    </row>
    <row r="79" spans="3:3" x14ac:dyDescent="0.25">
      <c r="C79" s="159"/>
    </row>
    <row r="80" spans="3:3" x14ac:dyDescent="0.25">
      <c r="C80" s="159"/>
    </row>
    <row r="81" spans="3:3" x14ac:dyDescent="0.25">
      <c r="C81" s="159"/>
    </row>
    <row r="82" spans="3:3" x14ac:dyDescent="0.25">
      <c r="C82" s="159"/>
    </row>
    <row r="83" spans="3:3" x14ac:dyDescent="0.25">
      <c r="C83" s="159"/>
    </row>
    <row r="84" spans="3:3" x14ac:dyDescent="0.25">
      <c r="C84" s="159"/>
    </row>
    <row r="85" spans="3:3" x14ac:dyDescent="0.25">
      <c r="C85" s="159"/>
    </row>
    <row r="86" spans="3:3" x14ac:dyDescent="0.25">
      <c r="C86" s="159"/>
    </row>
    <row r="87" spans="3:3" x14ac:dyDescent="0.25">
      <c r="C87" s="159"/>
    </row>
    <row r="88" spans="3:3" x14ac:dyDescent="0.25">
      <c r="C88" s="159"/>
    </row>
    <row r="89" spans="3:3" x14ac:dyDescent="0.25">
      <c r="C89" s="159"/>
    </row>
    <row r="90" spans="3:3" x14ac:dyDescent="0.25">
      <c r="C90" s="159"/>
    </row>
    <row r="91" spans="3:3" x14ac:dyDescent="0.25">
      <c r="C91" s="159"/>
    </row>
    <row r="92" spans="3:3" x14ac:dyDescent="0.25">
      <c r="C92" s="159"/>
    </row>
    <row r="93" spans="3:3" x14ac:dyDescent="0.25">
      <c r="C93" s="159"/>
    </row>
    <row r="94" spans="3:3" x14ac:dyDescent="0.25">
      <c r="C94" s="159"/>
    </row>
    <row r="95" spans="3:3" x14ac:dyDescent="0.25">
      <c r="C95" s="159"/>
    </row>
    <row r="96" spans="3:3" x14ac:dyDescent="0.25">
      <c r="C96" s="159"/>
    </row>
    <row r="97" spans="3:3" x14ac:dyDescent="0.25">
      <c r="C97" s="159"/>
    </row>
    <row r="98" spans="3:3" x14ac:dyDescent="0.25">
      <c r="C98" s="159"/>
    </row>
    <row r="99" spans="3:3" x14ac:dyDescent="0.25">
      <c r="C99" s="159"/>
    </row>
    <row r="100" spans="3:3" x14ac:dyDescent="0.25">
      <c r="C100" s="159"/>
    </row>
    <row r="101" spans="3:3" x14ac:dyDescent="0.25">
      <c r="C101" s="159"/>
    </row>
    <row r="102" spans="3:3" x14ac:dyDescent="0.25">
      <c r="C102" s="159"/>
    </row>
    <row r="103" spans="3:3" x14ac:dyDescent="0.25">
      <c r="C103" s="159"/>
    </row>
    <row r="104" spans="3:3" x14ac:dyDescent="0.25">
      <c r="C104" s="159"/>
    </row>
    <row r="105" spans="3:3" x14ac:dyDescent="0.25">
      <c r="C105" s="159"/>
    </row>
    <row r="106" spans="3:3" x14ac:dyDescent="0.25">
      <c r="C106" s="159"/>
    </row>
    <row r="107" spans="3:3" x14ac:dyDescent="0.25">
      <c r="C107" s="159"/>
    </row>
    <row r="108" spans="3:3" x14ac:dyDescent="0.25">
      <c r="C108" s="159"/>
    </row>
    <row r="109" spans="3:3" x14ac:dyDescent="0.25">
      <c r="C109" s="159"/>
    </row>
    <row r="110" spans="3:3" x14ac:dyDescent="0.25">
      <c r="C110" s="159"/>
    </row>
    <row r="111" spans="3:3" x14ac:dyDescent="0.25">
      <c r="C111" s="159"/>
    </row>
    <row r="112" spans="3:3" x14ac:dyDescent="0.25">
      <c r="C112" s="159"/>
    </row>
    <row r="113" spans="3:3" x14ac:dyDescent="0.25">
      <c r="C113" s="159"/>
    </row>
    <row r="114" spans="3:3" x14ac:dyDescent="0.25">
      <c r="C114" s="159"/>
    </row>
    <row r="115" spans="3:3" x14ac:dyDescent="0.25">
      <c r="C115" s="159"/>
    </row>
    <row r="116" spans="3:3" x14ac:dyDescent="0.25">
      <c r="C116" s="159"/>
    </row>
    <row r="117" spans="3:3" x14ac:dyDescent="0.25">
      <c r="C117" s="159"/>
    </row>
    <row r="118" spans="3:3" x14ac:dyDescent="0.25">
      <c r="C118" s="159"/>
    </row>
    <row r="119" spans="3:3" x14ac:dyDescent="0.25">
      <c r="C119" s="159"/>
    </row>
    <row r="120" spans="3:3" x14ac:dyDescent="0.25">
      <c r="C120" s="159"/>
    </row>
    <row r="121" spans="3:3" x14ac:dyDescent="0.25">
      <c r="C121" s="159"/>
    </row>
    <row r="122" spans="3:3" x14ac:dyDescent="0.25">
      <c r="C122" s="159"/>
    </row>
    <row r="123" spans="3:3" x14ac:dyDescent="0.25">
      <c r="C123" s="159"/>
    </row>
    <row r="124" spans="3:3" x14ac:dyDescent="0.25">
      <c r="C124" s="159"/>
    </row>
    <row r="125" spans="3:3" x14ac:dyDescent="0.25">
      <c r="C125" s="159"/>
    </row>
    <row r="126" spans="3:3" x14ac:dyDescent="0.25">
      <c r="C126" s="159"/>
    </row>
    <row r="127" spans="3:3" x14ac:dyDescent="0.25">
      <c r="C127" s="159"/>
    </row>
    <row r="128" spans="3:3" x14ac:dyDescent="0.25">
      <c r="C128" s="159"/>
    </row>
    <row r="129" spans="3:3" x14ac:dyDescent="0.25">
      <c r="C129" s="159"/>
    </row>
    <row r="130" spans="3:3" x14ac:dyDescent="0.25">
      <c r="C130" s="159"/>
    </row>
    <row r="131" spans="3:3" x14ac:dyDescent="0.25">
      <c r="C131" s="159"/>
    </row>
    <row r="132" spans="3:3" x14ac:dyDescent="0.25">
      <c r="C132" s="159"/>
    </row>
    <row r="133" spans="3:3" x14ac:dyDescent="0.25">
      <c r="C133" s="159"/>
    </row>
    <row r="134" spans="3:3" x14ac:dyDescent="0.25">
      <c r="C134" s="159"/>
    </row>
    <row r="135" spans="3:3" x14ac:dyDescent="0.25">
      <c r="C135" s="159"/>
    </row>
    <row r="136" spans="3:3" x14ac:dyDescent="0.25">
      <c r="C136" s="159"/>
    </row>
    <row r="137" spans="3:3" x14ac:dyDescent="0.25">
      <c r="C137" s="159"/>
    </row>
    <row r="138" spans="3:3" x14ac:dyDescent="0.25">
      <c r="C138" s="159"/>
    </row>
    <row r="139" spans="3:3" x14ac:dyDescent="0.25">
      <c r="C139" s="159"/>
    </row>
    <row r="140" spans="3:3" x14ac:dyDescent="0.25">
      <c r="C140" s="159"/>
    </row>
    <row r="141" spans="3:3" x14ac:dyDescent="0.25">
      <c r="C141" s="159"/>
    </row>
    <row r="142" spans="3:3" x14ac:dyDescent="0.25">
      <c r="C142" s="159"/>
    </row>
    <row r="143" spans="3:3" x14ac:dyDescent="0.25">
      <c r="C143" s="159"/>
    </row>
    <row r="144" spans="3:3" x14ac:dyDescent="0.25">
      <c r="C144" s="159"/>
    </row>
    <row r="145" spans="3:3" x14ac:dyDescent="0.25">
      <c r="C145" s="159"/>
    </row>
    <row r="146" spans="3:3" x14ac:dyDescent="0.25">
      <c r="C146" s="159"/>
    </row>
    <row r="147" spans="3:3" x14ac:dyDescent="0.25">
      <c r="C147" s="159"/>
    </row>
  </sheetData>
  <sheetProtection algorithmName="SHA-512" hashValue="lJN7EoT0LHoQjy9AyGtaHf8MJyo/dnya0fKNI7x6pmUxIN1J/I4yl1Uzdz3NMyGR54X7lgf9dLFLaLaFKQRHOA==" saltValue="uBKyANGK6SUON8HKbyXyPA==" spinCount="100000" sheet="1" objects="1" scenarios="1"/>
  <protectedRanges>
    <protectedRange sqref="J6:J56" name="Oblast1"/>
  </protectedRanges>
  <mergeCells count="3">
    <mergeCell ref="A1:K1"/>
    <mergeCell ref="A2:K2"/>
    <mergeCell ref="B59:J5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553F-5974-4990-BD85-5A693E9C5CEA}">
  <dimension ref="A1:IL128"/>
  <sheetViews>
    <sheetView topLeftCell="A7" workbookViewId="0">
      <selection activeCell="M29" sqref="M29"/>
    </sheetView>
  </sheetViews>
  <sheetFormatPr defaultColWidth="9.140625" defaultRowHeight="15" x14ac:dyDescent="0.25"/>
  <cols>
    <col min="1" max="1" width="8.140625" bestFit="1" customWidth="1"/>
    <col min="2" max="2" width="67.5703125" customWidth="1"/>
    <col min="3" max="3" width="4.5703125" customWidth="1"/>
    <col min="4" max="4" width="10.5703125" customWidth="1"/>
    <col min="5" max="5" width="16.7109375" hidden="1" customWidth="1"/>
    <col min="6" max="6" width="0.140625" hidden="1" customWidth="1"/>
    <col min="7" max="7" width="15.7109375" hidden="1" customWidth="1"/>
    <col min="8" max="8" width="0.28515625" hidden="1" customWidth="1"/>
    <col min="9" max="9" width="9.140625" hidden="1" customWidth="1"/>
    <col min="10" max="10" width="12.28515625" customWidth="1"/>
    <col min="11" max="11" width="16.28515625" customWidth="1"/>
    <col min="255" max="255" width="7.7109375" customWidth="1"/>
    <col min="256" max="257" width="0" hidden="1" customWidth="1"/>
    <col min="258" max="258" width="67.5703125" customWidth="1"/>
    <col min="259" max="259" width="4.5703125" customWidth="1"/>
    <col min="260" max="260" width="10.5703125" customWidth="1"/>
    <col min="261" max="265" width="0" hidden="1" customWidth="1"/>
    <col min="511" max="511" width="7.7109375" customWidth="1"/>
    <col min="512" max="513" width="0" hidden="1" customWidth="1"/>
    <col min="514" max="514" width="67.5703125" customWidth="1"/>
    <col min="515" max="515" width="4.5703125" customWidth="1"/>
    <col min="516" max="516" width="10.5703125" customWidth="1"/>
    <col min="517" max="521" width="0" hidden="1" customWidth="1"/>
    <col min="767" max="767" width="7.7109375" customWidth="1"/>
    <col min="768" max="769" width="0" hidden="1" customWidth="1"/>
    <col min="770" max="770" width="67.5703125" customWidth="1"/>
    <col min="771" max="771" width="4.5703125" customWidth="1"/>
    <col min="772" max="772" width="10.5703125" customWidth="1"/>
    <col min="773" max="777" width="0" hidden="1" customWidth="1"/>
    <col min="1023" max="1023" width="7.7109375" customWidth="1"/>
    <col min="1024" max="1025" width="0" hidden="1" customWidth="1"/>
    <col min="1026" max="1026" width="67.5703125" customWidth="1"/>
    <col min="1027" max="1027" width="4.5703125" customWidth="1"/>
    <col min="1028" max="1028" width="10.5703125" customWidth="1"/>
    <col min="1029" max="1033" width="0" hidden="1" customWidth="1"/>
    <col min="1279" max="1279" width="7.7109375" customWidth="1"/>
    <col min="1280" max="1281" width="0" hidden="1" customWidth="1"/>
    <col min="1282" max="1282" width="67.5703125" customWidth="1"/>
    <col min="1283" max="1283" width="4.5703125" customWidth="1"/>
    <col min="1284" max="1284" width="10.5703125" customWidth="1"/>
    <col min="1285" max="1289" width="0" hidden="1" customWidth="1"/>
    <col min="1535" max="1535" width="7.7109375" customWidth="1"/>
    <col min="1536" max="1537" width="0" hidden="1" customWidth="1"/>
    <col min="1538" max="1538" width="67.5703125" customWidth="1"/>
    <col min="1539" max="1539" width="4.5703125" customWidth="1"/>
    <col min="1540" max="1540" width="10.5703125" customWidth="1"/>
    <col min="1541" max="1545" width="0" hidden="1" customWidth="1"/>
    <col min="1791" max="1791" width="7.7109375" customWidth="1"/>
    <col min="1792" max="1793" width="0" hidden="1" customWidth="1"/>
    <col min="1794" max="1794" width="67.5703125" customWidth="1"/>
    <col min="1795" max="1795" width="4.5703125" customWidth="1"/>
    <col min="1796" max="1796" width="10.5703125" customWidth="1"/>
    <col min="1797" max="1801" width="0" hidden="1" customWidth="1"/>
    <col min="2047" max="2047" width="7.7109375" customWidth="1"/>
    <col min="2048" max="2049" width="0" hidden="1" customWidth="1"/>
    <col min="2050" max="2050" width="67.5703125" customWidth="1"/>
    <col min="2051" max="2051" width="4.5703125" customWidth="1"/>
    <col min="2052" max="2052" width="10.5703125" customWidth="1"/>
    <col min="2053" max="2057" width="0" hidden="1" customWidth="1"/>
    <col min="2303" max="2303" width="7.7109375" customWidth="1"/>
    <col min="2304" max="2305" width="0" hidden="1" customWidth="1"/>
    <col min="2306" max="2306" width="67.5703125" customWidth="1"/>
    <col min="2307" max="2307" width="4.5703125" customWidth="1"/>
    <col min="2308" max="2308" width="10.5703125" customWidth="1"/>
    <col min="2309" max="2313" width="0" hidden="1" customWidth="1"/>
    <col min="2559" max="2559" width="7.7109375" customWidth="1"/>
    <col min="2560" max="2561" width="0" hidden="1" customWidth="1"/>
    <col min="2562" max="2562" width="67.5703125" customWidth="1"/>
    <col min="2563" max="2563" width="4.5703125" customWidth="1"/>
    <col min="2564" max="2564" width="10.5703125" customWidth="1"/>
    <col min="2565" max="2569" width="0" hidden="1" customWidth="1"/>
    <col min="2815" max="2815" width="7.7109375" customWidth="1"/>
    <col min="2816" max="2817" width="0" hidden="1" customWidth="1"/>
    <col min="2818" max="2818" width="67.5703125" customWidth="1"/>
    <col min="2819" max="2819" width="4.5703125" customWidth="1"/>
    <col min="2820" max="2820" width="10.5703125" customWidth="1"/>
    <col min="2821" max="2825" width="0" hidden="1" customWidth="1"/>
    <col min="3071" max="3071" width="7.7109375" customWidth="1"/>
    <col min="3072" max="3073" width="0" hidden="1" customWidth="1"/>
    <col min="3074" max="3074" width="67.5703125" customWidth="1"/>
    <col min="3075" max="3075" width="4.5703125" customWidth="1"/>
    <col min="3076" max="3076" width="10.5703125" customWidth="1"/>
    <col min="3077" max="3081" width="0" hidden="1" customWidth="1"/>
    <col min="3327" max="3327" width="7.7109375" customWidth="1"/>
    <col min="3328" max="3329" width="0" hidden="1" customWidth="1"/>
    <col min="3330" max="3330" width="67.5703125" customWidth="1"/>
    <col min="3331" max="3331" width="4.5703125" customWidth="1"/>
    <col min="3332" max="3332" width="10.5703125" customWidth="1"/>
    <col min="3333" max="3337" width="0" hidden="1" customWidth="1"/>
    <col min="3583" max="3583" width="7.7109375" customWidth="1"/>
    <col min="3584" max="3585" width="0" hidden="1" customWidth="1"/>
    <col min="3586" max="3586" width="67.5703125" customWidth="1"/>
    <col min="3587" max="3587" width="4.5703125" customWidth="1"/>
    <col min="3588" max="3588" width="10.5703125" customWidth="1"/>
    <col min="3589" max="3593" width="0" hidden="1" customWidth="1"/>
    <col min="3839" max="3839" width="7.7109375" customWidth="1"/>
    <col min="3840" max="3841" width="0" hidden="1" customWidth="1"/>
    <col min="3842" max="3842" width="67.5703125" customWidth="1"/>
    <col min="3843" max="3843" width="4.5703125" customWidth="1"/>
    <col min="3844" max="3844" width="10.5703125" customWidth="1"/>
    <col min="3845" max="3849" width="0" hidden="1" customWidth="1"/>
    <col min="4095" max="4095" width="7.7109375" customWidth="1"/>
    <col min="4096" max="4097" width="0" hidden="1" customWidth="1"/>
    <col min="4098" max="4098" width="67.5703125" customWidth="1"/>
    <col min="4099" max="4099" width="4.5703125" customWidth="1"/>
    <col min="4100" max="4100" width="10.5703125" customWidth="1"/>
    <col min="4101" max="4105" width="0" hidden="1" customWidth="1"/>
    <col min="4351" max="4351" width="7.7109375" customWidth="1"/>
    <col min="4352" max="4353" width="0" hidden="1" customWidth="1"/>
    <col min="4354" max="4354" width="67.5703125" customWidth="1"/>
    <col min="4355" max="4355" width="4.5703125" customWidth="1"/>
    <col min="4356" max="4356" width="10.5703125" customWidth="1"/>
    <col min="4357" max="4361" width="0" hidden="1" customWidth="1"/>
    <col min="4607" max="4607" width="7.7109375" customWidth="1"/>
    <col min="4608" max="4609" width="0" hidden="1" customWidth="1"/>
    <col min="4610" max="4610" width="67.5703125" customWidth="1"/>
    <col min="4611" max="4611" width="4.5703125" customWidth="1"/>
    <col min="4612" max="4612" width="10.5703125" customWidth="1"/>
    <col min="4613" max="4617" width="0" hidden="1" customWidth="1"/>
    <col min="4863" max="4863" width="7.7109375" customWidth="1"/>
    <col min="4864" max="4865" width="0" hidden="1" customWidth="1"/>
    <col min="4866" max="4866" width="67.5703125" customWidth="1"/>
    <col min="4867" max="4867" width="4.5703125" customWidth="1"/>
    <col min="4868" max="4868" width="10.5703125" customWidth="1"/>
    <col min="4869" max="4873" width="0" hidden="1" customWidth="1"/>
    <col min="5119" max="5119" width="7.7109375" customWidth="1"/>
    <col min="5120" max="5121" width="0" hidden="1" customWidth="1"/>
    <col min="5122" max="5122" width="67.5703125" customWidth="1"/>
    <col min="5123" max="5123" width="4.5703125" customWidth="1"/>
    <col min="5124" max="5124" width="10.5703125" customWidth="1"/>
    <col min="5125" max="5129" width="0" hidden="1" customWidth="1"/>
    <col min="5375" max="5375" width="7.7109375" customWidth="1"/>
    <col min="5376" max="5377" width="0" hidden="1" customWidth="1"/>
    <col min="5378" max="5378" width="67.5703125" customWidth="1"/>
    <col min="5379" max="5379" width="4.5703125" customWidth="1"/>
    <col min="5380" max="5380" width="10.5703125" customWidth="1"/>
    <col min="5381" max="5385" width="0" hidden="1" customWidth="1"/>
    <col min="5631" max="5631" width="7.7109375" customWidth="1"/>
    <col min="5632" max="5633" width="0" hidden="1" customWidth="1"/>
    <col min="5634" max="5634" width="67.5703125" customWidth="1"/>
    <col min="5635" max="5635" width="4.5703125" customWidth="1"/>
    <col min="5636" max="5636" width="10.5703125" customWidth="1"/>
    <col min="5637" max="5641" width="0" hidden="1" customWidth="1"/>
    <col min="5887" max="5887" width="7.7109375" customWidth="1"/>
    <col min="5888" max="5889" width="0" hidden="1" customWidth="1"/>
    <col min="5890" max="5890" width="67.5703125" customWidth="1"/>
    <col min="5891" max="5891" width="4.5703125" customWidth="1"/>
    <col min="5892" max="5892" width="10.5703125" customWidth="1"/>
    <col min="5893" max="5897" width="0" hidden="1" customWidth="1"/>
    <col min="6143" max="6143" width="7.7109375" customWidth="1"/>
    <col min="6144" max="6145" width="0" hidden="1" customWidth="1"/>
    <col min="6146" max="6146" width="67.5703125" customWidth="1"/>
    <col min="6147" max="6147" width="4.5703125" customWidth="1"/>
    <col min="6148" max="6148" width="10.5703125" customWidth="1"/>
    <col min="6149" max="6153" width="0" hidden="1" customWidth="1"/>
    <col min="6399" max="6399" width="7.7109375" customWidth="1"/>
    <col min="6400" max="6401" width="0" hidden="1" customWidth="1"/>
    <col min="6402" max="6402" width="67.5703125" customWidth="1"/>
    <col min="6403" max="6403" width="4.5703125" customWidth="1"/>
    <col min="6404" max="6404" width="10.5703125" customWidth="1"/>
    <col min="6405" max="6409" width="0" hidden="1" customWidth="1"/>
    <col min="6655" max="6655" width="7.7109375" customWidth="1"/>
    <col min="6656" max="6657" width="0" hidden="1" customWidth="1"/>
    <col min="6658" max="6658" width="67.5703125" customWidth="1"/>
    <col min="6659" max="6659" width="4.5703125" customWidth="1"/>
    <col min="6660" max="6660" width="10.5703125" customWidth="1"/>
    <col min="6661" max="6665" width="0" hidden="1" customWidth="1"/>
    <col min="6911" max="6911" width="7.7109375" customWidth="1"/>
    <col min="6912" max="6913" width="0" hidden="1" customWidth="1"/>
    <col min="6914" max="6914" width="67.5703125" customWidth="1"/>
    <col min="6915" max="6915" width="4.5703125" customWidth="1"/>
    <col min="6916" max="6916" width="10.5703125" customWidth="1"/>
    <col min="6917" max="6921" width="0" hidden="1" customWidth="1"/>
    <col min="7167" max="7167" width="7.7109375" customWidth="1"/>
    <col min="7168" max="7169" width="0" hidden="1" customWidth="1"/>
    <col min="7170" max="7170" width="67.5703125" customWidth="1"/>
    <col min="7171" max="7171" width="4.5703125" customWidth="1"/>
    <col min="7172" max="7172" width="10.5703125" customWidth="1"/>
    <col min="7173" max="7177" width="0" hidden="1" customWidth="1"/>
    <col min="7423" max="7423" width="7.7109375" customWidth="1"/>
    <col min="7424" max="7425" width="0" hidden="1" customWidth="1"/>
    <col min="7426" max="7426" width="67.5703125" customWidth="1"/>
    <col min="7427" max="7427" width="4.5703125" customWidth="1"/>
    <col min="7428" max="7428" width="10.5703125" customWidth="1"/>
    <col min="7429" max="7433" width="0" hidden="1" customWidth="1"/>
    <col min="7679" max="7679" width="7.7109375" customWidth="1"/>
    <col min="7680" max="7681" width="0" hidden="1" customWidth="1"/>
    <col min="7682" max="7682" width="67.5703125" customWidth="1"/>
    <col min="7683" max="7683" width="4.5703125" customWidth="1"/>
    <col min="7684" max="7684" width="10.5703125" customWidth="1"/>
    <col min="7685" max="7689" width="0" hidden="1" customWidth="1"/>
    <col min="7935" max="7935" width="7.7109375" customWidth="1"/>
    <col min="7936" max="7937" width="0" hidden="1" customWidth="1"/>
    <col min="7938" max="7938" width="67.5703125" customWidth="1"/>
    <col min="7939" max="7939" width="4.5703125" customWidth="1"/>
    <col min="7940" max="7940" width="10.5703125" customWidth="1"/>
    <col min="7941" max="7945" width="0" hidden="1" customWidth="1"/>
    <col min="8191" max="8191" width="7.7109375" customWidth="1"/>
    <col min="8192" max="8193" width="0" hidden="1" customWidth="1"/>
    <col min="8194" max="8194" width="67.5703125" customWidth="1"/>
    <col min="8195" max="8195" width="4.5703125" customWidth="1"/>
    <col min="8196" max="8196" width="10.5703125" customWidth="1"/>
    <col min="8197" max="8201" width="0" hidden="1" customWidth="1"/>
    <col min="8447" max="8447" width="7.7109375" customWidth="1"/>
    <col min="8448" max="8449" width="0" hidden="1" customWidth="1"/>
    <col min="8450" max="8450" width="67.5703125" customWidth="1"/>
    <col min="8451" max="8451" width="4.5703125" customWidth="1"/>
    <col min="8452" max="8452" width="10.5703125" customWidth="1"/>
    <col min="8453" max="8457" width="0" hidden="1" customWidth="1"/>
    <col min="8703" max="8703" width="7.7109375" customWidth="1"/>
    <col min="8704" max="8705" width="0" hidden="1" customWidth="1"/>
    <col min="8706" max="8706" width="67.5703125" customWidth="1"/>
    <col min="8707" max="8707" width="4.5703125" customWidth="1"/>
    <col min="8708" max="8708" width="10.5703125" customWidth="1"/>
    <col min="8709" max="8713" width="0" hidden="1" customWidth="1"/>
    <col min="8959" max="8959" width="7.7109375" customWidth="1"/>
    <col min="8960" max="8961" width="0" hidden="1" customWidth="1"/>
    <col min="8962" max="8962" width="67.5703125" customWidth="1"/>
    <col min="8963" max="8963" width="4.5703125" customWidth="1"/>
    <col min="8964" max="8964" width="10.5703125" customWidth="1"/>
    <col min="8965" max="8969" width="0" hidden="1" customWidth="1"/>
    <col min="9215" max="9215" width="7.7109375" customWidth="1"/>
    <col min="9216" max="9217" width="0" hidden="1" customWidth="1"/>
    <col min="9218" max="9218" width="67.5703125" customWidth="1"/>
    <col min="9219" max="9219" width="4.5703125" customWidth="1"/>
    <col min="9220" max="9220" width="10.5703125" customWidth="1"/>
    <col min="9221" max="9225" width="0" hidden="1" customWidth="1"/>
    <col min="9471" max="9471" width="7.7109375" customWidth="1"/>
    <col min="9472" max="9473" width="0" hidden="1" customWidth="1"/>
    <col min="9474" max="9474" width="67.5703125" customWidth="1"/>
    <col min="9475" max="9475" width="4.5703125" customWidth="1"/>
    <col min="9476" max="9476" width="10.5703125" customWidth="1"/>
    <col min="9477" max="9481" width="0" hidden="1" customWidth="1"/>
    <col min="9727" max="9727" width="7.7109375" customWidth="1"/>
    <col min="9728" max="9729" width="0" hidden="1" customWidth="1"/>
    <col min="9730" max="9730" width="67.5703125" customWidth="1"/>
    <col min="9731" max="9731" width="4.5703125" customWidth="1"/>
    <col min="9732" max="9732" width="10.5703125" customWidth="1"/>
    <col min="9733" max="9737" width="0" hidden="1" customWidth="1"/>
    <col min="9983" max="9983" width="7.7109375" customWidth="1"/>
    <col min="9984" max="9985" width="0" hidden="1" customWidth="1"/>
    <col min="9986" max="9986" width="67.5703125" customWidth="1"/>
    <col min="9987" max="9987" width="4.5703125" customWidth="1"/>
    <col min="9988" max="9988" width="10.5703125" customWidth="1"/>
    <col min="9989" max="9993" width="0" hidden="1" customWidth="1"/>
    <col min="10239" max="10239" width="7.7109375" customWidth="1"/>
    <col min="10240" max="10241" width="0" hidden="1" customWidth="1"/>
    <col min="10242" max="10242" width="67.5703125" customWidth="1"/>
    <col min="10243" max="10243" width="4.5703125" customWidth="1"/>
    <col min="10244" max="10244" width="10.5703125" customWidth="1"/>
    <col min="10245" max="10249" width="0" hidden="1" customWidth="1"/>
    <col min="10495" max="10495" width="7.7109375" customWidth="1"/>
    <col min="10496" max="10497" width="0" hidden="1" customWidth="1"/>
    <col min="10498" max="10498" width="67.5703125" customWidth="1"/>
    <col min="10499" max="10499" width="4.5703125" customWidth="1"/>
    <col min="10500" max="10500" width="10.5703125" customWidth="1"/>
    <col min="10501" max="10505" width="0" hidden="1" customWidth="1"/>
    <col min="10751" max="10751" width="7.7109375" customWidth="1"/>
    <col min="10752" max="10753" width="0" hidden="1" customWidth="1"/>
    <col min="10754" max="10754" width="67.5703125" customWidth="1"/>
    <col min="10755" max="10755" width="4.5703125" customWidth="1"/>
    <col min="10756" max="10756" width="10.5703125" customWidth="1"/>
    <col min="10757" max="10761" width="0" hidden="1" customWidth="1"/>
    <col min="11007" max="11007" width="7.7109375" customWidth="1"/>
    <col min="11008" max="11009" width="0" hidden="1" customWidth="1"/>
    <col min="11010" max="11010" width="67.5703125" customWidth="1"/>
    <col min="11011" max="11011" width="4.5703125" customWidth="1"/>
    <col min="11012" max="11012" width="10.5703125" customWidth="1"/>
    <col min="11013" max="11017" width="0" hidden="1" customWidth="1"/>
    <col min="11263" max="11263" width="7.7109375" customWidth="1"/>
    <col min="11264" max="11265" width="0" hidden="1" customWidth="1"/>
    <col min="11266" max="11266" width="67.5703125" customWidth="1"/>
    <col min="11267" max="11267" width="4.5703125" customWidth="1"/>
    <col min="11268" max="11268" width="10.5703125" customWidth="1"/>
    <col min="11269" max="11273" width="0" hidden="1" customWidth="1"/>
    <col min="11519" max="11519" width="7.7109375" customWidth="1"/>
    <col min="11520" max="11521" width="0" hidden="1" customWidth="1"/>
    <col min="11522" max="11522" width="67.5703125" customWidth="1"/>
    <col min="11523" max="11523" width="4.5703125" customWidth="1"/>
    <col min="11524" max="11524" width="10.5703125" customWidth="1"/>
    <col min="11525" max="11529" width="0" hidden="1" customWidth="1"/>
    <col min="11775" max="11775" width="7.7109375" customWidth="1"/>
    <col min="11776" max="11777" width="0" hidden="1" customWidth="1"/>
    <col min="11778" max="11778" width="67.5703125" customWidth="1"/>
    <col min="11779" max="11779" width="4.5703125" customWidth="1"/>
    <col min="11780" max="11780" width="10.5703125" customWidth="1"/>
    <col min="11781" max="11785" width="0" hidden="1" customWidth="1"/>
    <col min="12031" max="12031" width="7.7109375" customWidth="1"/>
    <col min="12032" max="12033" width="0" hidden="1" customWidth="1"/>
    <col min="12034" max="12034" width="67.5703125" customWidth="1"/>
    <col min="12035" max="12035" width="4.5703125" customWidth="1"/>
    <col min="12036" max="12036" width="10.5703125" customWidth="1"/>
    <col min="12037" max="12041" width="0" hidden="1" customWidth="1"/>
    <col min="12287" max="12287" width="7.7109375" customWidth="1"/>
    <col min="12288" max="12289" width="0" hidden="1" customWidth="1"/>
    <col min="12290" max="12290" width="67.5703125" customWidth="1"/>
    <col min="12291" max="12291" width="4.5703125" customWidth="1"/>
    <col min="12292" max="12292" width="10.5703125" customWidth="1"/>
    <col min="12293" max="12297" width="0" hidden="1" customWidth="1"/>
    <col min="12543" max="12543" width="7.7109375" customWidth="1"/>
    <col min="12544" max="12545" width="0" hidden="1" customWidth="1"/>
    <col min="12546" max="12546" width="67.5703125" customWidth="1"/>
    <col min="12547" max="12547" width="4.5703125" customWidth="1"/>
    <col min="12548" max="12548" width="10.5703125" customWidth="1"/>
    <col min="12549" max="12553" width="0" hidden="1" customWidth="1"/>
    <col min="12799" max="12799" width="7.7109375" customWidth="1"/>
    <col min="12800" max="12801" width="0" hidden="1" customWidth="1"/>
    <col min="12802" max="12802" width="67.5703125" customWidth="1"/>
    <col min="12803" max="12803" width="4.5703125" customWidth="1"/>
    <col min="12804" max="12804" width="10.5703125" customWidth="1"/>
    <col min="12805" max="12809" width="0" hidden="1" customWidth="1"/>
    <col min="13055" max="13055" width="7.7109375" customWidth="1"/>
    <col min="13056" max="13057" width="0" hidden="1" customWidth="1"/>
    <col min="13058" max="13058" width="67.5703125" customWidth="1"/>
    <col min="13059" max="13059" width="4.5703125" customWidth="1"/>
    <col min="13060" max="13060" width="10.5703125" customWidth="1"/>
    <col min="13061" max="13065" width="0" hidden="1" customWidth="1"/>
    <col min="13311" max="13311" width="7.7109375" customWidth="1"/>
    <col min="13312" max="13313" width="0" hidden="1" customWidth="1"/>
    <col min="13314" max="13314" width="67.5703125" customWidth="1"/>
    <col min="13315" max="13315" width="4.5703125" customWidth="1"/>
    <col min="13316" max="13316" width="10.5703125" customWidth="1"/>
    <col min="13317" max="13321" width="0" hidden="1" customWidth="1"/>
    <col min="13567" max="13567" width="7.7109375" customWidth="1"/>
    <col min="13568" max="13569" width="0" hidden="1" customWidth="1"/>
    <col min="13570" max="13570" width="67.5703125" customWidth="1"/>
    <col min="13571" max="13571" width="4.5703125" customWidth="1"/>
    <col min="13572" max="13572" width="10.5703125" customWidth="1"/>
    <col min="13573" max="13577" width="0" hidden="1" customWidth="1"/>
    <col min="13823" max="13823" width="7.7109375" customWidth="1"/>
    <col min="13824" max="13825" width="0" hidden="1" customWidth="1"/>
    <col min="13826" max="13826" width="67.5703125" customWidth="1"/>
    <col min="13827" max="13827" width="4.5703125" customWidth="1"/>
    <col min="13828" max="13828" width="10.5703125" customWidth="1"/>
    <col min="13829" max="13833" width="0" hidden="1" customWidth="1"/>
    <col min="14079" max="14079" width="7.7109375" customWidth="1"/>
    <col min="14080" max="14081" width="0" hidden="1" customWidth="1"/>
    <col min="14082" max="14082" width="67.5703125" customWidth="1"/>
    <col min="14083" max="14083" width="4.5703125" customWidth="1"/>
    <col min="14084" max="14084" width="10.5703125" customWidth="1"/>
    <col min="14085" max="14089" width="0" hidden="1" customWidth="1"/>
    <col min="14335" max="14335" width="7.7109375" customWidth="1"/>
    <col min="14336" max="14337" width="0" hidden="1" customWidth="1"/>
    <col min="14338" max="14338" width="67.5703125" customWidth="1"/>
    <col min="14339" max="14339" width="4.5703125" customWidth="1"/>
    <col min="14340" max="14340" width="10.5703125" customWidth="1"/>
    <col min="14341" max="14345" width="0" hidden="1" customWidth="1"/>
    <col min="14591" max="14591" width="7.7109375" customWidth="1"/>
    <col min="14592" max="14593" width="0" hidden="1" customWidth="1"/>
    <col min="14594" max="14594" width="67.5703125" customWidth="1"/>
    <col min="14595" max="14595" width="4.5703125" customWidth="1"/>
    <col min="14596" max="14596" width="10.5703125" customWidth="1"/>
    <col min="14597" max="14601" width="0" hidden="1" customWidth="1"/>
    <col min="14847" max="14847" width="7.7109375" customWidth="1"/>
    <col min="14848" max="14849" width="0" hidden="1" customWidth="1"/>
    <col min="14850" max="14850" width="67.5703125" customWidth="1"/>
    <col min="14851" max="14851" width="4.5703125" customWidth="1"/>
    <col min="14852" max="14852" width="10.5703125" customWidth="1"/>
    <col min="14853" max="14857" width="0" hidden="1" customWidth="1"/>
    <col min="15103" max="15103" width="7.7109375" customWidth="1"/>
    <col min="15104" max="15105" width="0" hidden="1" customWidth="1"/>
    <col min="15106" max="15106" width="67.5703125" customWidth="1"/>
    <col min="15107" max="15107" width="4.5703125" customWidth="1"/>
    <col min="15108" max="15108" width="10.5703125" customWidth="1"/>
    <col min="15109" max="15113" width="0" hidden="1" customWidth="1"/>
    <col min="15359" max="15359" width="7.7109375" customWidth="1"/>
    <col min="15360" max="15361" width="0" hidden="1" customWidth="1"/>
    <col min="15362" max="15362" width="67.5703125" customWidth="1"/>
    <col min="15363" max="15363" width="4.5703125" customWidth="1"/>
    <col min="15364" max="15364" width="10.5703125" customWidth="1"/>
    <col min="15365" max="15369" width="0" hidden="1" customWidth="1"/>
    <col min="15615" max="15615" width="7.7109375" customWidth="1"/>
    <col min="15616" max="15617" width="0" hidden="1" customWidth="1"/>
    <col min="15618" max="15618" width="67.5703125" customWidth="1"/>
    <col min="15619" max="15619" width="4.5703125" customWidth="1"/>
    <col min="15620" max="15620" width="10.5703125" customWidth="1"/>
    <col min="15621" max="15625" width="0" hidden="1" customWidth="1"/>
    <col min="15871" max="15871" width="7.7109375" customWidth="1"/>
    <col min="15872" max="15873" width="0" hidden="1" customWidth="1"/>
    <col min="15874" max="15874" width="67.5703125" customWidth="1"/>
    <col min="15875" max="15875" width="4.5703125" customWidth="1"/>
    <col min="15876" max="15876" width="10.5703125" customWidth="1"/>
    <col min="15877" max="15881" width="0" hidden="1" customWidth="1"/>
    <col min="16127" max="16127" width="7.7109375" customWidth="1"/>
    <col min="16128" max="16129" width="0" hidden="1" customWidth="1"/>
    <col min="16130" max="16130" width="67.5703125" customWidth="1"/>
    <col min="16131" max="16131" width="4.5703125" customWidth="1"/>
    <col min="16132" max="16132" width="10.5703125" customWidth="1"/>
    <col min="16133" max="16137" width="0" hidden="1" customWidth="1"/>
  </cols>
  <sheetData>
    <row r="1" spans="1:246" ht="16.5" x14ac:dyDescent="0.25">
      <c r="A1" s="230" t="s">
        <v>249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246" ht="16.5" x14ac:dyDescent="0.25">
      <c r="A2" s="230" t="s">
        <v>378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4" spans="1:246" ht="42.6" customHeight="1" x14ac:dyDescent="0.25">
      <c r="A4" s="161" t="s">
        <v>0</v>
      </c>
      <c r="B4" s="161" t="s">
        <v>2</v>
      </c>
      <c r="C4" s="161" t="s">
        <v>3</v>
      </c>
      <c r="D4" s="162" t="s">
        <v>4</v>
      </c>
      <c r="E4" s="162" t="s">
        <v>254</v>
      </c>
      <c r="F4" s="162" t="s">
        <v>254</v>
      </c>
      <c r="G4" s="162" t="s">
        <v>254</v>
      </c>
      <c r="H4" s="162" t="s">
        <v>254</v>
      </c>
      <c r="I4" s="162" t="s">
        <v>254</v>
      </c>
      <c r="J4" s="183" t="s">
        <v>30</v>
      </c>
      <c r="K4" s="162" t="s">
        <v>351</v>
      </c>
    </row>
    <row r="5" spans="1:246" s="143" customFormat="1" ht="12.75" x14ac:dyDescent="0.2">
      <c r="A5" s="163"/>
      <c r="B5" s="164" t="s">
        <v>255</v>
      </c>
      <c r="C5" s="195"/>
      <c r="D5" s="196"/>
      <c r="E5" s="196"/>
      <c r="F5" s="196"/>
      <c r="G5" s="196"/>
      <c r="H5" s="196"/>
      <c r="I5" s="196"/>
      <c r="J5" s="201"/>
      <c r="K5" s="171"/>
    </row>
    <row r="6" spans="1:246" s="143" customFormat="1" x14ac:dyDescent="0.2">
      <c r="A6" s="163" t="s">
        <v>256</v>
      </c>
      <c r="B6" s="172" t="s">
        <v>355</v>
      </c>
      <c r="C6" s="173" t="s">
        <v>38</v>
      </c>
      <c r="D6" s="174">
        <v>17</v>
      </c>
      <c r="E6" s="174">
        <v>9</v>
      </c>
      <c r="F6" s="174">
        <v>10</v>
      </c>
      <c r="G6" s="174">
        <v>11</v>
      </c>
      <c r="H6" s="174">
        <v>12</v>
      </c>
      <c r="I6" s="174">
        <v>13</v>
      </c>
      <c r="J6" s="198">
        <v>0</v>
      </c>
      <c r="K6" s="203">
        <f>J6*D6</f>
        <v>0</v>
      </c>
    </row>
    <row r="7" spans="1:246" s="150" customFormat="1" x14ac:dyDescent="0.2">
      <c r="A7" s="163" t="s">
        <v>258</v>
      </c>
      <c r="B7" s="172" t="s">
        <v>356</v>
      </c>
      <c r="C7" s="173" t="s">
        <v>38</v>
      </c>
      <c r="D7" s="174">
        <v>16</v>
      </c>
      <c r="E7" s="163"/>
      <c r="F7" s="175"/>
      <c r="G7" s="175"/>
      <c r="H7" s="176"/>
      <c r="I7" s="176"/>
      <c r="J7" s="199">
        <v>0</v>
      </c>
      <c r="K7" s="203">
        <f t="shared" ref="K7:K42" si="0">J7*D7</f>
        <v>0</v>
      </c>
      <c r="L7" s="160"/>
      <c r="M7" s="146"/>
      <c r="N7" s="147"/>
      <c r="O7" s="148"/>
      <c r="P7" s="142"/>
      <c r="Q7" s="142"/>
      <c r="R7" s="144"/>
      <c r="S7" s="144"/>
      <c r="T7" s="142"/>
      <c r="U7" s="142"/>
      <c r="V7" s="149"/>
      <c r="W7" s="145"/>
      <c r="X7" s="145"/>
      <c r="Y7" s="146"/>
      <c r="Z7" s="147"/>
      <c r="AA7" s="148"/>
      <c r="AB7" s="142"/>
      <c r="AC7" s="142"/>
      <c r="AD7" s="144"/>
      <c r="AE7" s="144"/>
      <c r="AF7" s="142"/>
      <c r="AG7" s="142"/>
      <c r="AH7" s="149"/>
      <c r="AI7" s="145"/>
      <c r="AJ7" s="145"/>
      <c r="AK7" s="146"/>
      <c r="AL7" s="147"/>
      <c r="AM7" s="148"/>
      <c r="AN7" s="142"/>
      <c r="AO7" s="142"/>
      <c r="AP7" s="144"/>
      <c r="AQ7" s="144"/>
      <c r="AR7" s="142"/>
      <c r="AS7" s="142"/>
      <c r="AT7" s="149"/>
      <c r="AU7" s="145"/>
      <c r="AV7" s="145"/>
      <c r="AW7" s="146"/>
      <c r="AX7" s="147"/>
      <c r="AY7" s="148"/>
      <c r="AZ7" s="142"/>
      <c r="BA7" s="142"/>
      <c r="BB7" s="144"/>
      <c r="BC7" s="144"/>
      <c r="BD7" s="142"/>
      <c r="BE7" s="142"/>
      <c r="BF7" s="149"/>
      <c r="BG7" s="145"/>
      <c r="BH7" s="145"/>
      <c r="BI7" s="146"/>
      <c r="BJ7" s="147"/>
      <c r="BK7" s="148"/>
      <c r="BL7" s="142"/>
      <c r="BM7" s="142"/>
      <c r="BN7" s="144"/>
      <c r="BO7" s="144"/>
      <c r="BP7" s="142"/>
      <c r="BQ7" s="142"/>
      <c r="BR7" s="149"/>
      <c r="BS7" s="145"/>
      <c r="BT7" s="145"/>
      <c r="BU7" s="146"/>
      <c r="BV7" s="147"/>
      <c r="BW7" s="148"/>
      <c r="BX7" s="142"/>
      <c r="BY7" s="142"/>
      <c r="BZ7" s="144"/>
      <c r="CA7" s="144"/>
      <c r="CB7" s="142"/>
      <c r="CC7" s="142"/>
      <c r="CD7" s="149"/>
      <c r="CE7" s="145"/>
      <c r="CF7" s="145"/>
      <c r="CG7" s="146"/>
      <c r="CH7" s="147"/>
      <c r="CI7" s="148"/>
      <c r="CJ7" s="142"/>
      <c r="CK7" s="142"/>
      <c r="CL7" s="144"/>
      <c r="CM7" s="144"/>
      <c r="CN7" s="142"/>
      <c r="CO7" s="142"/>
      <c r="CP7" s="149"/>
      <c r="CQ7" s="145"/>
      <c r="CR7" s="145"/>
      <c r="CS7" s="146"/>
      <c r="CT7" s="147"/>
      <c r="CU7" s="148"/>
      <c r="CV7" s="142"/>
      <c r="CW7" s="142"/>
      <c r="CX7" s="144"/>
      <c r="CY7" s="144"/>
      <c r="CZ7" s="142"/>
      <c r="DA7" s="142"/>
      <c r="DB7" s="149"/>
      <c r="DC7" s="145"/>
      <c r="DD7" s="145"/>
      <c r="DE7" s="146"/>
      <c r="DF7" s="147"/>
      <c r="DG7" s="148"/>
      <c r="DH7" s="142"/>
      <c r="DI7" s="142"/>
      <c r="DJ7" s="144"/>
      <c r="DK7" s="144"/>
      <c r="DL7" s="142"/>
      <c r="DM7" s="142"/>
      <c r="DN7" s="149"/>
      <c r="DO7" s="145"/>
      <c r="DP7" s="145"/>
      <c r="DQ7" s="146"/>
      <c r="DR7" s="147"/>
      <c r="DS7" s="148"/>
      <c r="DT7" s="142"/>
      <c r="DU7" s="142"/>
      <c r="DV7" s="144"/>
      <c r="DW7" s="144"/>
      <c r="DX7" s="142"/>
      <c r="DY7" s="142"/>
      <c r="DZ7" s="149"/>
      <c r="EA7" s="145"/>
      <c r="EB7" s="145"/>
      <c r="EC7" s="146"/>
      <c r="ED7" s="147"/>
      <c r="EE7" s="148"/>
      <c r="EF7" s="142"/>
      <c r="EG7" s="142"/>
      <c r="EH7" s="144"/>
      <c r="EI7" s="144"/>
      <c r="EJ7" s="142"/>
      <c r="EK7" s="142"/>
      <c r="EL7" s="149"/>
      <c r="EM7" s="145"/>
      <c r="EN7" s="145"/>
      <c r="EO7" s="146"/>
      <c r="EP7" s="147"/>
      <c r="EQ7" s="148"/>
      <c r="ER7" s="142"/>
      <c r="ES7" s="142"/>
      <c r="ET7" s="144"/>
      <c r="EU7" s="144"/>
      <c r="EV7" s="142"/>
      <c r="EW7" s="142"/>
      <c r="EX7" s="149"/>
      <c r="EY7" s="145"/>
      <c r="EZ7" s="145"/>
      <c r="FA7" s="146"/>
      <c r="FB7" s="147"/>
      <c r="FC7" s="148"/>
      <c r="FD7" s="142"/>
      <c r="FE7" s="142"/>
      <c r="FF7" s="144"/>
      <c r="FG7" s="144"/>
      <c r="FH7" s="142"/>
      <c r="FI7" s="142"/>
      <c r="FJ7" s="149"/>
      <c r="FK7" s="145"/>
      <c r="FL7" s="145"/>
      <c r="FM7" s="146"/>
      <c r="FN7" s="147"/>
      <c r="FO7" s="148"/>
      <c r="FP7" s="142"/>
      <c r="FQ7" s="142"/>
      <c r="FR7" s="144"/>
      <c r="FS7" s="144"/>
      <c r="FT7" s="142"/>
      <c r="FU7" s="142"/>
      <c r="FV7" s="149"/>
      <c r="FW7" s="145"/>
      <c r="FX7" s="145"/>
      <c r="FY7" s="146"/>
      <c r="FZ7" s="147"/>
      <c r="GA7" s="148"/>
      <c r="GB7" s="142"/>
      <c r="GC7" s="142"/>
      <c r="GD7" s="144"/>
      <c r="GE7" s="144"/>
      <c r="GF7" s="142"/>
      <c r="GG7" s="142"/>
      <c r="GH7" s="149"/>
      <c r="GI7" s="145"/>
      <c r="GJ7" s="145"/>
      <c r="GK7" s="146"/>
      <c r="GL7" s="147"/>
      <c r="GM7" s="148"/>
      <c r="GN7" s="142"/>
      <c r="GO7" s="142"/>
      <c r="GP7" s="144"/>
      <c r="GQ7" s="144"/>
      <c r="GR7" s="142"/>
      <c r="GS7" s="142"/>
      <c r="GT7" s="149"/>
      <c r="GU7" s="145"/>
      <c r="GV7" s="145"/>
      <c r="GW7" s="146"/>
      <c r="GX7" s="147"/>
      <c r="GY7" s="148"/>
      <c r="GZ7" s="142"/>
      <c r="HA7" s="142"/>
      <c r="HB7" s="144"/>
      <c r="HC7" s="144"/>
      <c r="HD7" s="142"/>
      <c r="HE7" s="142"/>
      <c r="HF7" s="149"/>
      <c r="HG7" s="145"/>
      <c r="HH7" s="145"/>
      <c r="HI7" s="146"/>
      <c r="HJ7" s="147"/>
      <c r="HK7" s="148"/>
      <c r="HL7" s="142"/>
      <c r="HM7" s="142"/>
      <c r="HN7" s="144"/>
      <c r="HO7" s="144"/>
      <c r="HP7" s="142"/>
      <c r="HQ7" s="142"/>
      <c r="HR7" s="149"/>
      <c r="HS7" s="145"/>
      <c r="HT7" s="145"/>
      <c r="HU7" s="146"/>
      <c r="HV7" s="147"/>
      <c r="HW7" s="148"/>
      <c r="HX7" s="142"/>
      <c r="HY7" s="142"/>
      <c r="HZ7" s="144"/>
      <c r="IA7" s="144"/>
      <c r="IB7" s="142"/>
      <c r="IC7" s="142"/>
      <c r="ID7" s="149"/>
      <c r="IE7" s="145"/>
      <c r="IF7" s="145"/>
      <c r="IG7" s="146"/>
      <c r="IH7" s="147"/>
      <c r="II7" s="148"/>
      <c r="IJ7" s="142"/>
      <c r="IK7" s="142"/>
      <c r="IL7" s="144"/>
    </row>
    <row r="8" spans="1:246" s="150" customFormat="1" x14ac:dyDescent="0.2">
      <c r="A8" s="163" t="s">
        <v>260</v>
      </c>
      <c r="B8" s="172" t="s">
        <v>357</v>
      </c>
      <c r="C8" s="173" t="s">
        <v>38</v>
      </c>
      <c r="D8" s="174">
        <v>51</v>
      </c>
      <c r="E8" s="163"/>
      <c r="F8" s="175"/>
      <c r="G8" s="175"/>
      <c r="H8" s="176"/>
      <c r="I8" s="176"/>
      <c r="J8" s="199">
        <v>0</v>
      </c>
      <c r="K8" s="203">
        <f t="shared" si="0"/>
        <v>0</v>
      </c>
      <c r="L8" s="160"/>
      <c r="M8" s="146"/>
      <c r="N8" s="147"/>
      <c r="O8" s="148"/>
      <c r="P8" s="142"/>
      <c r="Q8" s="142"/>
      <c r="R8" s="144"/>
      <c r="S8" s="144"/>
      <c r="T8" s="142"/>
      <c r="U8" s="142"/>
      <c r="V8" s="149"/>
      <c r="W8" s="145"/>
      <c r="X8" s="145"/>
      <c r="Y8" s="146"/>
      <c r="Z8" s="147"/>
      <c r="AA8" s="148"/>
      <c r="AB8" s="142"/>
      <c r="AC8" s="142"/>
      <c r="AD8" s="144"/>
      <c r="AE8" s="144"/>
      <c r="AF8" s="142"/>
      <c r="AG8" s="142"/>
      <c r="AH8" s="149"/>
      <c r="AI8" s="145"/>
      <c r="AJ8" s="145"/>
      <c r="AK8" s="146"/>
      <c r="AL8" s="147"/>
      <c r="AM8" s="148"/>
      <c r="AN8" s="142"/>
      <c r="AO8" s="142"/>
      <c r="AP8" s="144"/>
      <c r="AQ8" s="144"/>
      <c r="AR8" s="142"/>
      <c r="AS8" s="142"/>
      <c r="AT8" s="149"/>
      <c r="AU8" s="145"/>
      <c r="AV8" s="145"/>
      <c r="AW8" s="146"/>
      <c r="AX8" s="147"/>
      <c r="AY8" s="148"/>
      <c r="AZ8" s="142"/>
      <c r="BA8" s="142"/>
      <c r="BB8" s="144"/>
      <c r="BC8" s="144"/>
      <c r="BD8" s="142"/>
      <c r="BE8" s="142"/>
      <c r="BF8" s="149"/>
      <c r="BG8" s="145"/>
      <c r="BH8" s="145"/>
      <c r="BI8" s="146"/>
      <c r="BJ8" s="147"/>
      <c r="BK8" s="148"/>
      <c r="BL8" s="142"/>
      <c r="BM8" s="142"/>
      <c r="BN8" s="144"/>
      <c r="BO8" s="144"/>
      <c r="BP8" s="142"/>
      <c r="BQ8" s="142"/>
      <c r="BR8" s="149"/>
      <c r="BS8" s="145"/>
      <c r="BT8" s="145"/>
      <c r="BU8" s="146"/>
      <c r="BV8" s="147"/>
      <c r="BW8" s="148"/>
      <c r="BX8" s="142"/>
      <c r="BY8" s="142"/>
      <c r="BZ8" s="144"/>
      <c r="CA8" s="144"/>
      <c r="CB8" s="142"/>
      <c r="CC8" s="142"/>
      <c r="CD8" s="149"/>
      <c r="CE8" s="145"/>
      <c r="CF8" s="145"/>
      <c r="CG8" s="146"/>
      <c r="CH8" s="147"/>
      <c r="CI8" s="148"/>
      <c r="CJ8" s="142"/>
      <c r="CK8" s="142"/>
      <c r="CL8" s="144"/>
      <c r="CM8" s="144"/>
      <c r="CN8" s="142"/>
      <c r="CO8" s="142"/>
      <c r="CP8" s="149"/>
      <c r="CQ8" s="145"/>
      <c r="CR8" s="145"/>
      <c r="CS8" s="146"/>
      <c r="CT8" s="147"/>
      <c r="CU8" s="148"/>
      <c r="CV8" s="142"/>
      <c r="CW8" s="142"/>
      <c r="CX8" s="144"/>
      <c r="CY8" s="144"/>
      <c r="CZ8" s="142"/>
      <c r="DA8" s="142"/>
      <c r="DB8" s="149"/>
      <c r="DC8" s="145"/>
      <c r="DD8" s="145"/>
      <c r="DE8" s="146"/>
      <c r="DF8" s="147"/>
      <c r="DG8" s="148"/>
      <c r="DH8" s="142"/>
      <c r="DI8" s="142"/>
      <c r="DJ8" s="144"/>
      <c r="DK8" s="144"/>
      <c r="DL8" s="142"/>
      <c r="DM8" s="142"/>
      <c r="DN8" s="149"/>
      <c r="DO8" s="145"/>
      <c r="DP8" s="145"/>
      <c r="DQ8" s="146"/>
      <c r="DR8" s="147"/>
      <c r="DS8" s="148"/>
      <c r="DT8" s="142"/>
      <c r="DU8" s="142"/>
      <c r="DV8" s="144"/>
      <c r="DW8" s="144"/>
      <c r="DX8" s="142"/>
      <c r="DY8" s="142"/>
      <c r="DZ8" s="149"/>
      <c r="EA8" s="145"/>
      <c r="EB8" s="145"/>
      <c r="EC8" s="146"/>
      <c r="ED8" s="147"/>
      <c r="EE8" s="148"/>
      <c r="EF8" s="142"/>
      <c r="EG8" s="142"/>
      <c r="EH8" s="144"/>
      <c r="EI8" s="144"/>
      <c r="EJ8" s="142"/>
      <c r="EK8" s="142"/>
      <c r="EL8" s="149"/>
      <c r="EM8" s="145"/>
      <c r="EN8" s="145"/>
      <c r="EO8" s="146"/>
      <c r="EP8" s="147"/>
      <c r="EQ8" s="148"/>
      <c r="ER8" s="142"/>
      <c r="ES8" s="142"/>
      <c r="ET8" s="144"/>
      <c r="EU8" s="144"/>
      <c r="EV8" s="142"/>
      <c r="EW8" s="142"/>
      <c r="EX8" s="149"/>
      <c r="EY8" s="145"/>
      <c r="EZ8" s="145"/>
      <c r="FA8" s="146"/>
      <c r="FB8" s="147"/>
      <c r="FC8" s="148"/>
      <c r="FD8" s="142"/>
      <c r="FE8" s="142"/>
      <c r="FF8" s="144"/>
      <c r="FG8" s="144"/>
      <c r="FH8" s="142"/>
      <c r="FI8" s="142"/>
      <c r="FJ8" s="149"/>
      <c r="FK8" s="145"/>
      <c r="FL8" s="145"/>
      <c r="FM8" s="146"/>
      <c r="FN8" s="147"/>
      <c r="FO8" s="148"/>
      <c r="FP8" s="142"/>
      <c r="FQ8" s="142"/>
      <c r="FR8" s="144"/>
      <c r="FS8" s="144"/>
      <c r="FT8" s="142"/>
      <c r="FU8" s="142"/>
      <c r="FV8" s="149"/>
      <c r="FW8" s="145"/>
      <c r="FX8" s="145"/>
      <c r="FY8" s="146"/>
      <c r="FZ8" s="147"/>
      <c r="GA8" s="148"/>
      <c r="GB8" s="142"/>
      <c r="GC8" s="142"/>
      <c r="GD8" s="144"/>
      <c r="GE8" s="144"/>
      <c r="GF8" s="142"/>
      <c r="GG8" s="142"/>
      <c r="GH8" s="149"/>
      <c r="GI8" s="145"/>
      <c r="GJ8" s="145"/>
      <c r="GK8" s="146"/>
      <c r="GL8" s="147"/>
      <c r="GM8" s="148"/>
      <c r="GN8" s="142"/>
      <c r="GO8" s="142"/>
      <c r="GP8" s="144"/>
      <c r="GQ8" s="144"/>
      <c r="GR8" s="142"/>
      <c r="GS8" s="142"/>
      <c r="GT8" s="149"/>
      <c r="GU8" s="145"/>
      <c r="GV8" s="145"/>
      <c r="GW8" s="146"/>
      <c r="GX8" s="147"/>
      <c r="GY8" s="148"/>
      <c r="GZ8" s="142"/>
      <c r="HA8" s="142"/>
      <c r="HB8" s="144"/>
      <c r="HC8" s="144"/>
      <c r="HD8" s="142"/>
      <c r="HE8" s="142"/>
      <c r="HF8" s="149"/>
      <c r="HG8" s="145"/>
      <c r="HH8" s="145"/>
      <c r="HI8" s="146"/>
      <c r="HJ8" s="147"/>
      <c r="HK8" s="148"/>
      <c r="HL8" s="142"/>
      <c r="HM8" s="142"/>
      <c r="HN8" s="144"/>
      <c r="HO8" s="144"/>
      <c r="HP8" s="142"/>
      <c r="HQ8" s="142"/>
      <c r="HR8" s="149"/>
      <c r="HS8" s="145"/>
      <c r="HT8" s="145"/>
      <c r="HU8" s="146"/>
      <c r="HV8" s="147"/>
      <c r="HW8" s="148"/>
      <c r="HX8" s="142"/>
      <c r="HY8" s="142"/>
      <c r="HZ8" s="144"/>
      <c r="IA8" s="144"/>
      <c r="IB8" s="142"/>
      <c r="IC8" s="142"/>
      <c r="ID8" s="149"/>
      <c r="IE8" s="145"/>
      <c r="IF8" s="145"/>
      <c r="IG8" s="146"/>
      <c r="IH8" s="147"/>
      <c r="II8" s="148"/>
      <c r="IJ8" s="142"/>
      <c r="IK8" s="142"/>
      <c r="IL8" s="144"/>
    </row>
    <row r="9" spans="1:246" s="150" customFormat="1" x14ac:dyDescent="0.2">
      <c r="A9" s="163" t="s">
        <v>262</v>
      </c>
      <c r="B9" s="172" t="s">
        <v>358</v>
      </c>
      <c r="C9" s="173" t="s">
        <v>38</v>
      </c>
      <c r="D9" s="174">
        <v>29</v>
      </c>
      <c r="E9" s="163"/>
      <c r="F9" s="175"/>
      <c r="G9" s="175"/>
      <c r="H9" s="176"/>
      <c r="I9" s="176"/>
      <c r="J9" s="199">
        <v>0</v>
      </c>
      <c r="K9" s="203">
        <f t="shared" si="0"/>
        <v>0</v>
      </c>
      <c r="L9" s="160"/>
      <c r="M9" s="146"/>
      <c r="N9" s="147"/>
      <c r="O9" s="148"/>
      <c r="P9" s="142"/>
      <c r="Q9" s="142"/>
      <c r="R9" s="144"/>
      <c r="S9" s="144"/>
      <c r="T9" s="142"/>
      <c r="U9" s="142"/>
      <c r="V9" s="149"/>
      <c r="W9" s="145"/>
      <c r="X9" s="145"/>
      <c r="Y9" s="146"/>
      <c r="Z9" s="147"/>
      <c r="AA9" s="148"/>
      <c r="AB9" s="142"/>
      <c r="AC9" s="142"/>
      <c r="AD9" s="144"/>
      <c r="AE9" s="144"/>
      <c r="AF9" s="142"/>
      <c r="AG9" s="142"/>
      <c r="AH9" s="149"/>
      <c r="AI9" s="145"/>
      <c r="AJ9" s="145"/>
      <c r="AK9" s="146"/>
      <c r="AL9" s="147"/>
      <c r="AM9" s="148"/>
      <c r="AN9" s="142"/>
      <c r="AO9" s="142"/>
      <c r="AP9" s="144"/>
      <c r="AQ9" s="144"/>
      <c r="AR9" s="142"/>
      <c r="AS9" s="142"/>
      <c r="AT9" s="149"/>
      <c r="AU9" s="145"/>
      <c r="AV9" s="145"/>
      <c r="AW9" s="146"/>
      <c r="AX9" s="147"/>
      <c r="AY9" s="148"/>
      <c r="AZ9" s="142"/>
      <c r="BA9" s="142"/>
      <c r="BB9" s="144"/>
      <c r="BC9" s="144"/>
      <c r="BD9" s="142"/>
      <c r="BE9" s="142"/>
      <c r="BF9" s="149"/>
      <c r="BG9" s="145"/>
      <c r="BH9" s="145"/>
      <c r="BI9" s="146"/>
      <c r="BJ9" s="147"/>
      <c r="BK9" s="148"/>
      <c r="BL9" s="142"/>
      <c r="BM9" s="142"/>
      <c r="BN9" s="144"/>
      <c r="BO9" s="144"/>
      <c r="BP9" s="142"/>
      <c r="BQ9" s="142"/>
      <c r="BR9" s="149"/>
      <c r="BS9" s="145"/>
      <c r="BT9" s="145"/>
      <c r="BU9" s="146"/>
      <c r="BV9" s="147"/>
      <c r="BW9" s="148"/>
      <c r="BX9" s="142"/>
      <c r="BY9" s="142"/>
      <c r="BZ9" s="144"/>
      <c r="CA9" s="144"/>
      <c r="CB9" s="142"/>
      <c r="CC9" s="142"/>
      <c r="CD9" s="149"/>
      <c r="CE9" s="145"/>
      <c r="CF9" s="145"/>
      <c r="CG9" s="146"/>
      <c r="CH9" s="147"/>
      <c r="CI9" s="148"/>
      <c r="CJ9" s="142"/>
      <c r="CK9" s="142"/>
      <c r="CL9" s="144"/>
      <c r="CM9" s="144"/>
      <c r="CN9" s="142"/>
      <c r="CO9" s="142"/>
      <c r="CP9" s="149"/>
      <c r="CQ9" s="145"/>
      <c r="CR9" s="145"/>
      <c r="CS9" s="146"/>
      <c r="CT9" s="147"/>
      <c r="CU9" s="148"/>
      <c r="CV9" s="142"/>
      <c r="CW9" s="142"/>
      <c r="CX9" s="144"/>
      <c r="CY9" s="144"/>
      <c r="CZ9" s="142"/>
      <c r="DA9" s="142"/>
      <c r="DB9" s="149"/>
      <c r="DC9" s="145"/>
      <c r="DD9" s="145"/>
      <c r="DE9" s="146"/>
      <c r="DF9" s="147"/>
      <c r="DG9" s="148"/>
      <c r="DH9" s="142"/>
      <c r="DI9" s="142"/>
      <c r="DJ9" s="144"/>
      <c r="DK9" s="144"/>
      <c r="DL9" s="142"/>
      <c r="DM9" s="142"/>
      <c r="DN9" s="149"/>
      <c r="DO9" s="145"/>
      <c r="DP9" s="145"/>
      <c r="DQ9" s="146"/>
      <c r="DR9" s="147"/>
      <c r="DS9" s="148"/>
      <c r="DT9" s="142"/>
      <c r="DU9" s="142"/>
      <c r="DV9" s="144"/>
      <c r="DW9" s="144"/>
      <c r="DX9" s="142"/>
      <c r="DY9" s="142"/>
      <c r="DZ9" s="149"/>
      <c r="EA9" s="145"/>
      <c r="EB9" s="145"/>
      <c r="EC9" s="146"/>
      <c r="ED9" s="147"/>
      <c r="EE9" s="148"/>
      <c r="EF9" s="142"/>
      <c r="EG9" s="142"/>
      <c r="EH9" s="144"/>
      <c r="EI9" s="144"/>
      <c r="EJ9" s="142"/>
      <c r="EK9" s="142"/>
      <c r="EL9" s="149"/>
      <c r="EM9" s="145"/>
      <c r="EN9" s="145"/>
      <c r="EO9" s="146"/>
      <c r="EP9" s="147"/>
      <c r="EQ9" s="148"/>
      <c r="ER9" s="142"/>
      <c r="ES9" s="142"/>
      <c r="ET9" s="144"/>
      <c r="EU9" s="144"/>
      <c r="EV9" s="142"/>
      <c r="EW9" s="142"/>
      <c r="EX9" s="149"/>
      <c r="EY9" s="145"/>
      <c r="EZ9" s="145"/>
      <c r="FA9" s="146"/>
      <c r="FB9" s="147"/>
      <c r="FC9" s="148"/>
      <c r="FD9" s="142"/>
      <c r="FE9" s="142"/>
      <c r="FF9" s="144"/>
      <c r="FG9" s="144"/>
      <c r="FH9" s="142"/>
      <c r="FI9" s="142"/>
      <c r="FJ9" s="149"/>
      <c r="FK9" s="145"/>
      <c r="FL9" s="145"/>
      <c r="FM9" s="146"/>
      <c r="FN9" s="147"/>
      <c r="FO9" s="148"/>
      <c r="FP9" s="142"/>
      <c r="FQ9" s="142"/>
      <c r="FR9" s="144"/>
      <c r="FS9" s="144"/>
      <c r="FT9" s="142"/>
      <c r="FU9" s="142"/>
      <c r="FV9" s="149"/>
      <c r="FW9" s="145"/>
      <c r="FX9" s="145"/>
      <c r="FY9" s="146"/>
      <c r="FZ9" s="147"/>
      <c r="GA9" s="148"/>
      <c r="GB9" s="142"/>
      <c r="GC9" s="142"/>
      <c r="GD9" s="144"/>
      <c r="GE9" s="144"/>
      <c r="GF9" s="142"/>
      <c r="GG9" s="142"/>
      <c r="GH9" s="149"/>
      <c r="GI9" s="145"/>
      <c r="GJ9" s="145"/>
      <c r="GK9" s="146"/>
      <c r="GL9" s="147"/>
      <c r="GM9" s="148"/>
      <c r="GN9" s="142"/>
      <c r="GO9" s="142"/>
      <c r="GP9" s="144"/>
      <c r="GQ9" s="144"/>
      <c r="GR9" s="142"/>
      <c r="GS9" s="142"/>
      <c r="GT9" s="149"/>
      <c r="GU9" s="145"/>
      <c r="GV9" s="145"/>
      <c r="GW9" s="146"/>
      <c r="GX9" s="147"/>
      <c r="GY9" s="148"/>
      <c r="GZ9" s="142"/>
      <c r="HA9" s="142"/>
      <c r="HB9" s="144"/>
      <c r="HC9" s="144"/>
      <c r="HD9" s="142"/>
      <c r="HE9" s="142"/>
      <c r="HF9" s="149"/>
      <c r="HG9" s="145"/>
      <c r="HH9" s="145"/>
      <c r="HI9" s="146"/>
      <c r="HJ9" s="147"/>
      <c r="HK9" s="148"/>
      <c r="HL9" s="142"/>
      <c r="HM9" s="142"/>
      <c r="HN9" s="144"/>
      <c r="HO9" s="144"/>
      <c r="HP9" s="142"/>
      <c r="HQ9" s="142"/>
      <c r="HR9" s="149"/>
      <c r="HS9" s="145"/>
      <c r="HT9" s="145"/>
      <c r="HU9" s="146"/>
      <c r="HV9" s="147"/>
      <c r="HW9" s="148"/>
      <c r="HX9" s="142"/>
      <c r="HY9" s="142"/>
      <c r="HZ9" s="144"/>
      <c r="IA9" s="144"/>
      <c r="IB9" s="142"/>
      <c r="IC9" s="142"/>
      <c r="ID9" s="149"/>
      <c r="IE9" s="145"/>
      <c r="IF9" s="145"/>
      <c r="IG9" s="146"/>
      <c r="IH9" s="147"/>
      <c r="II9" s="148"/>
      <c r="IJ9" s="142"/>
      <c r="IK9" s="142"/>
      <c r="IL9" s="144"/>
    </row>
    <row r="10" spans="1:246" s="150" customFormat="1" x14ac:dyDescent="0.2">
      <c r="A10" s="163" t="s">
        <v>264</v>
      </c>
      <c r="B10" s="172" t="s">
        <v>359</v>
      </c>
      <c r="C10" s="173" t="s">
        <v>38</v>
      </c>
      <c r="D10" s="174">
        <v>4</v>
      </c>
      <c r="E10" s="163"/>
      <c r="F10" s="175"/>
      <c r="G10" s="175"/>
      <c r="H10" s="176"/>
      <c r="I10" s="176"/>
      <c r="J10" s="199">
        <v>0</v>
      </c>
      <c r="K10" s="203">
        <f t="shared" si="0"/>
        <v>0</v>
      </c>
      <c r="L10" s="160"/>
      <c r="M10" s="146"/>
      <c r="N10" s="147"/>
      <c r="O10" s="148"/>
      <c r="P10" s="142"/>
      <c r="Q10" s="142"/>
      <c r="R10" s="144"/>
      <c r="S10" s="144"/>
      <c r="T10" s="142"/>
      <c r="U10" s="142"/>
      <c r="V10" s="149"/>
      <c r="W10" s="145"/>
      <c r="X10" s="145"/>
      <c r="Y10" s="146"/>
      <c r="Z10" s="147"/>
      <c r="AA10" s="148"/>
      <c r="AB10" s="142"/>
      <c r="AC10" s="142"/>
      <c r="AD10" s="144"/>
      <c r="AE10" s="144"/>
      <c r="AF10" s="142"/>
      <c r="AG10" s="142"/>
      <c r="AH10" s="149"/>
      <c r="AI10" s="145"/>
      <c r="AJ10" s="145"/>
      <c r="AK10" s="146"/>
      <c r="AL10" s="147"/>
      <c r="AM10" s="148"/>
      <c r="AN10" s="142"/>
      <c r="AO10" s="142"/>
      <c r="AP10" s="144"/>
      <c r="AQ10" s="144"/>
      <c r="AR10" s="142"/>
      <c r="AS10" s="142"/>
      <c r="AT10" s="149"/>
      <c r="AU10" s="145"/>
      <c r="AV10" s="145"/>
      <c r="AW10" s="146"/>
      <c r="AX10" s="147"/>
      <c r="AY10" s="148"/>
      <c r="AZ10" s="142"/>
      <c r="BA10" s="142"/>
      <c r="BB10" s="144"/>
      <c r="BC10" s="144"/>
      <c r="BD10" s="142"/>
      <c r="BE10" s="142"/>
      <c r="BF10" s="149"/>
      <c r="BG10" s="145"/>
      <c r="BH10" s="145"/>
      <c r="BI10" s="146"/>
      <c r="BJ10" s="147"/>
      <c r="BK10" s="148"/>
      <c r="BL10" s="142"/>
      <c r="BM10" s="142"/>
      <c r="BN10" s="144"/>
      <c r="BO10" s="144"/>
      <c r="BP10" s="142"/>
      <c r="BQ10" s="142"/>
      <c r="BR10" s="149"/>
      <c r="BS10" s="145"/>
      <c r="BT10" s="145"/>
      <c r="BU10" s="146"/>
      <c r="BV10" s="147"/>
      <c r="BW10" s="148"/>
      <c r="BX10" s="142"/>
      <c r="BY10" s="142"/>
      <c r="BZ10" s="144"/>
      <c r="CA10" s="144"/>
      <c r="CB10" s="142"/>
      <c r="CC10" s="142"/>
      <c r="CD10" s="149"/>
      <c r="CE10" s="145"/>
      <c r="CF10" s="145"/>
      <c r="CG10" s="146"/>
      <c r="CH10" s="147"/>
      <c r="CI10" s="148"/>
      <c r="CJ10" s="142"/>
      <c r="CK10" s="142"/>
      <c r="CL10" s="144"/>
      <c r="CM10" s="144"/>
      <c r="CN10" s="142"/>
      <c r="CO10" s="142"/>
      <c r="CP10" s="149"/>
      <c r="CQ10" s="145"/>
      <c r="CR10" s="145"/>
      <c r="CS10" s="146"/>
      <c r="CT10" s="147"/>
      <c r="CU10" s="148"/>
      <c r="CV10" s="142"/>
      <c r="CW10" s="142"/>
      <c r="CX10" s="144"/>
      <c r="CY10" s="144"/>
      <c r="CZ10" s="142"/>
      <c r="DA10" s="142"/>
      <c r="DB10" s="149"/>
      <c r="DC10" s="145"/>
      <c r="DD10" s="145"/>
      <c r="DE10" s="146"/>
      <c r="DF10" s="147"/>
      <c r="DG10" s="148"/>
      <c r="DH10" s="142"/>
      <c r="DI10" s="142"/>
      <c r="DJ10" s="144"/>
      <c r="DK10" s="144"/>
      <c r="DL10" s="142"/>
      <c r="DM10" s="142"/>
      <c r="DN10" s="149"/>
      <c r="DO10" s="145"/>
      <c r="DP10" s="145"/>
      <c r="DQ10" s="146"/>
      <c r="DR10" s="147"/>
      <c r="DS10" s="148"/>
      <c r="DT10" s="142"/>
      <c r="DU10" s="142"/>
      <c r="DV10" s="144"/>
      <c r="DW10" s="144"/>
      <c r="DX10" s="142"/>
      <c r="DY10" s="142"/>
      <c r="DZ10" s="149"/>
      <c r="EA10" s="145"/>
      <c r="EB10" s="145"/>
      <c r="EC10" s="146"/>
      <c r="ED10" s="147"/>
      <c r="EE10" s="148"/>
      <c r="EF10" s="142"/>
      <c r="EG10" s="142"/>
      <c r="EH10" s="144"/>
      <c r="EI10" s="144"/>
      <c r="EJ10" s="142"/>
      <c r="EK10" s="142"/>
      <c r="EL10" s="149"/>
      <c r="EM10" s="145"/>
      <c r="EN10" s="145"/>
      <c r="EO10" s="146"/>
      <c r="EP10" s="147"/>
      <c r="EQ10" s="148"/>
      <c r="ER10" s="142"/>
      <c r="ES10" s="142"/>
      <c r="ET10" s="144"/>
      <c r="EU10" s="144"/>
      <c r="EV10" s="142"/>
      <c r="EW10" s="142"/>
      <c r="EX10" s="149"/>
      <c r="EY10" s="145"/>
      <c r="EZ10" s="145"/>
      <c r="FA10" s="146"/>
      <c r="FB10" s="147"/>
      <c r="FC10" s="148"/>
      <c r="FD10" s="142"/>
      <c r="FE10" s="142"/>
      <c r="FF10" s="144"/>
      <c r="FG10" s="144"/>
      <c r="FH10" s="142"/>
      <c r="FI10" s="142"/>
      <c r="FJ10" s="149"/>
      <c r="FK10" s="145"/>
      <c r="FL10" s="145"/>
      <c r="FM10" s="146"/>
      <c r="FN10" s="147"/>
      <c r="FO10" s="148"/>
      <c r="FP10" s="142"/>
      <c r="FQ10" s="142"/>
      <c r="FR10" s="144"/>
      <c r="FS10" s="144"/>
      <c r="FT10" s="142"/>
      <c r="FU10" s="142"/>
      <c r="FV10" s="149"/>
      <c r="FW10" s="145"/>
      <c r="FX10" s="145"/>
      <c r="FY10" s="146"/>
      <c r="FZ10" s="147"/>
      <c r="GA10" s="148"/>
      <c r="GB10" s="142"/>
      <c r="GC10" s="142"/>
      <c r="GD10" s="144"/>
      <c r="GE10" s="144"/>
      <c r="GF10" s="142"/>
      <c r="GG10" s="142"/>
      <c r="GH10" s="149"/>
      <c r="GI10" s="145"/>
      <c r="GJ10" s="145"/>
      <c r="GK10" s="146"/>
      <c r="GL10" s="147"/>
      <c r="GM10" s="148"/>
      <c r="GN10" s="142"/>
      <c r="GO10" s="142"/>
      <c r="GP10" s="144"/>
      <c r="GQ10" s="144"/>
      <c r="GR10" s="142"/>
      <c r="GS10" s="142"/>
      <c r="GT10" s="149"/>
      <c r="GU10" s="145"/>
      <c r="GV10" s="145"/>
      <c r="GW10" s="146"/>
      <c r="GX10" s="147"/>
      <c r="GY10" s="148"/>
      <c r="GZ10" s="142"/>
      <c r="HA10" s="142"/>
      <c r="HB10" s="144"/>
      <c r="HC10" s="144"/>
      <c r="HD10" s="142"/>
      <c r="HE10" s="142"/>
      <c r="HF10" s="149"/>
      <c r="HG10" s="145"/>
      <c r="HH10" s="145"/>
      <c r="HI10" s="146"/>
      <c r="HJ10" s="147"/>
      <c r="HK10" s="148"/>
      <c r="HL10" s="142"/>
      <c r="HM10" s="142"/>
      <c r="HN10" s="144"/>
      <c r="HO10" s="144"/>
      <c r="HP10" s="142"/>
      <c r="HQ10" s="142"/>
      <c r="HR10" s="149"/>
      <c r="HS10" s="145"/>
      <c r="HT10" s="145"/>
      <c r="HU10" s="146"/>
      <c r="HV10" s="147"/>
      <c r="HW10" s="148"/>
      <c r="HX10" s="142"/>
      <c r="HY10" s="142"/>
      <c r="HZ10" s="144"/>
      <c r="IA10" s="144"/>
      <c r="IB10" s="142"/>
      <c r="IC10" s="142"/>
      <c r="ID10" s="149"/>
      <c r="IE10" s="145"/>
      <c r="IF10" s="145"/>
      <c r="IG10" s="146"/>
      <c r="IH10" s="147"/>
      <c r="II10" s="148"/>
      <c r="IJ10" s="142"/>
      <c r="IK10" s="142"/>
      <c r="IL10" s="144"/>
    </row>
    <row r="11" spans="1:246" s="150" customFormat="1" ht="6.75" customHeight="1" x14ac:dyDescent="0.2">
      <c r="A11" s="163"/>
      <c r="B11" s="172"/>
      <c r="C11" s="173"/>
      <c r="D11" s="174"/>
      <c r="E11" s="163"/>
      <c r="F11" s="175"/>
      <c r="G11" s="175"/>
      <c r="H11" s="176"/>
      <c r="I11" s="176"/>
      <c r="J11" s="202"/>
      <c r="K11" s="203"/>
      <c r="L11" s="160"/>
      <c r="M11" s="146"/>
      <c r="N11" s="147"/>
      <c r="O11" s="148"/>
      <c r="P11" s="142"/>
      <c r="Q11" s="142"/>
      <c r="R11" s="144"/>
      <c r="S11" s="144"/>
      <c r="T11" s="142"/>
      <c r="U11" s="142"/>
      <c r="V11" s="149"/>
      <c r="W11" s="145"/>
      <c r="X11" s="145"/>
      <c r="Y11" s="146"/>
      <c r="Z11" s="147"/>
      <c r="AA11" s="148"/>
      <c r="AB11" s="142"/>
      <c r="AC11" s="142"/>
      <c r="AD11" s="144"/>
      <c r="AE11" s="144"/>
      <c r="AF11" s="142"/>
      <c r="AG11" s="142"/>
      <c r="AH11" s="149"/>
      <c r="AI11" s="145"/>
      <c r="AJ11" s="145"/>
      <c r="AK11" s="146"/>
      <c r="AL11" s="147"/>
      <c r="AM11" s="148"/>
      <c r="AN11" s="142"/>
      <c r="AO11" s="142"/>
      <c r="AP11" s="144"/>
      <c r="AQ11" s="144"/>
      <c r="AR11" s="142"/>
      <c r="AS11" s="142"/>
      <c r="AT11" s="149"/>
      <c r="AU11" s="145"/>
      <c r="AV11" s="145"/>
      <c r="AW11" s="146"/>
      <c r="AX11" s="147"/>
      <c r="AY11" s="148"/>
      <c r="AZ11" s="142"/>
      <c r="BA11" s="142"/>
      <c r="BB11" s="144"/>
      <c r="BC11" s="144"/>
      <c r="BD11" s="142"/>
      <c r="BE11" s="142"/>
      <c r="BF11" s="149"/>
      <c r="BG11" s="145"/>
      <c r="BH11" s="145"/>
      <c r="BI11" s="146"/>
      <c r="BJ11" s="147"/>
      <c r="BK11" s="148"/>
      <c r="BL11" s="142"/>
      <c r="BM11" s="142"/>
      <c r="BN11" s="144"/>
      <c r="BO11" s="144"/>
      <c r="BP11" s="142"/>
      <c r="BQ11" s="142"/>
      <c r="BR11" s="149"/>
      <c r="BS11" s="145"/>
      <c r="BT11" s="145"/>
      <c r="BU11" s="146"/>
      <c r="BV11" s="147"/>
      <c r="BW11" s="148"/>
      <c r="BX11" s="142"/>
      <c r="BY11" s="142"/>
      <c r="BZ11" s="144"/>
      <c r="CA11" s="144"/>
      <c r="CB11" s="142"/>
      <c r="CC11" s="142"/>
      <c r="CD11" s="149"/>
      <c r="CE11" s="145"/>
      <c r="CF11" s="145"/>
      <c r="CG11" s="146"/>
      <c r="CH11" s="147"/>
      <c r="CI11" s="148"/>
      <c r="CJ11" s="142"/>
      <c r="CK11" s="142"/>
      <c r="CL11" s="144"/>
      <c r="CM11" s="144"/>
      <c r="CN11" s="142"/>
      <c r="CO11" s="142"/>
      <c r="CP11" s="149"/>
      <c r="CQ11" s="145"/>
      <c r="CR11" s="145"/>
      <c r="CS11" s="146"/>
      <c r="CT11" s="147"/>
      <c r="CU11" s="148"/>
      <c r="CV11" s="142"/>
      <c r="CW11" s="142"/>
      <c r="CX11" s="144"/>
      <c r="CY11" s="144"/>
      <c r="CZ11" s="142"/>
      <c r="DA11" s="142"/>
      <c r="DB11" s="149"/>
      <c r="DC11" s="145"/>
      <c r="DD11" s="145"/>
      <c r="DE11" s="146"/>
      <c r="DF11" s="147"/>
      <c r="DG11" s="148"/>
      <c r="DH11" s="142"/>
      <c r="DI11" s="142"/>
      <c r="DJ11" s="144"/>
      <c r="DK11" s="144"/>
      <c r="DL11" s="142"/>
      <c r="DM11" s="142"/>
      <c r="DN11" s="149"/>
      <c r="DO11" s="145"/>
      <c r="DP11" s="145"/>
      <c r="DQ11" s="146"/>
      <c r="DR11" s="147"/>
      <c r="DS11" s="148"/>
      <c r="DT11" s="142"/>
      <c r="DU11" s="142"/>
      <c r="DV11" s="144"/>
      <c r="DW11" s="144"/>
      <c r="DX11" s="142"/>
      <c r="DY11" s="142"/>
      <c r="DZ11" s="149"/>
      <c r="EA11" s="145"/>
      <c r="EB11" s="145"/>
      <c r="EC11" s="146"/>
      <c r="ED11" s="147"/>
      <c r="EE11" s="148"/>
      <c r="EF11" s="142"/>
      <c r="EG11" s="142"/>
      <c r="EH11" s="144"/>
      <c r="EI11" s="144"/>
      <c r="EJ11" s="142"/>
      <c r="EK11" s="142"/>
      <c r="EL11" s="149"/>
      <c r="EM11" s="145"/>
      <c r="EN11" s="145"/>
      <c r="EO11" s="146"/>
      <c r="EP11" s="147"/>
      <c r="EQ11" s="148"/>
      <c r="ER11" s="142"/>
      <c r="ES11" s="142"/>
      <c r="ET11" s="144"/>
      <c r="EU11" s="144"/>
      <c r="EV11" s="142"/>
      <c r="EW11" s="142"/>
      <c r="EX11" s="149"/>
      <c r="EY11" s="145"/>
      <c r="EZ11" s="145"/>
      <c r="FA11" s="146"/>
      <c r="FB11" s="147"/>
      <c r="FC11" s="148"/>
      <c r="FD11" s="142"/>
      <c r="FE11" s="142"/>
      <c r="FF11" s="144"/>
      <c r="FG11" s="144"/>
      <c r="FH11" s="142"/>
      <c r="FI11" s="142"/>
      <c r="FJ11" s="149"/>
      <c r="FK11" s="145"/>
      <c r="FL11" s="145"/>
      <c r="FM11" s="146"/>
      <c r="FN11" s="147"/>
      <c r="FO11" s="148"/>
      <c r="FP11" s="142"/>
      <c r="FQ11" s="142"/>
      <c r="FR11" s="144"/>
      <c r="FS11" s="144"/>
      <c r="FT11" s="142"/>
      <c r="FU11" s="142"/>
      <c r="FV11" s="149"/>
      <c r="FW11" s="145"/>
      <c r="FX11" s="145"/>
      <c r="FY11" s="146"/>
      <c r="FZ11" s="147"/>
      <c r="GA11" s="148"/>
      <c r="GB11" s="142"/>
      <c r="GC11" s="142"/>
      <c r="GD11" s="144"/>
      <c r="GE11" s="144"/>
      <c r="GF11" s="142"/>
      <c r="GG11" s="142"/>
      <c r="GH11" s="149"/>
      <c r="GI11" s="145"/>
      <c r="GJ11" s="145"/>
      <c r="GK11" s="146"/>
      <c r="GL11" s="147"/>
      <c r="GM11" s="148"/>
      <c r="GN11" s="142"/>
      <c r="GO11" s="142"/>
      <c r="GP11" s="144"/>
      <c r="GQ11" s="144"/>
      <c r="GR11" s="142"/>
      <c r="GS11" s="142"/>
      <c r="GT11" s="149"/>
      <c r="GU11" s="145"/>
      <c r="GV11" s="145"/>
      <c r="GW11" s="146"/>
      <c r="GX11" s="147"/>
      <c r="GY11" s="148"/>
      <c r="GZ11" s="142"/>
      <c r="HA11" s="142"/>
      <c r="HB11" s="144"/>
      <c r="HC11" s="144"/>
      <c r="HD11" s="142"/>
      <c r="HE11" s="142"/>
      <c r="HF11" s="149"/>
      <c r="HG11" s="145"/>
      <c r="HH11" s="145"/>
      <c r="HI11" s="146"/>
      <c r="HJ11" s="147"/>
      <c r="HK11" s="148"/>
      <c r="HL11" s="142"/>
      <c r="HM11" s="142"/>
      <c r="HN11" s="144"/>
      <c r="HO11" s="144"/>
      <c r="HP11" s="142"/>
      <c r="HQ11" s="142"/>
      <c r="HR11" s="149"/>
      <c r="HS11" s="145"/>
      <c r="HT11" s="145"/>
      <c r="HU11" s="146"/>
      <c r="HV11" s="147"/>
      <c r="HW11" s="148"/>
      <c r="HX11" s="142"/>
      <c r="HY11" s="142"/>
      <c r="HZ11" s="144"/>
      <c r="IA11" s="144"/>
      <c r="IB11" s="142"/>
      <c r="IC11" s="142"/>
      <c r="ID11" s="149"/>
      <c r="IE11" s="145"/>
      <c r="IF11" s="145"/>
      <c r="IG11" s="146"/>
      <c r="IH11" s="147"/>
      <c r="II11" s="148"/>
      <c r="IJ11" s="142"/>
      <c r="IK11" s="142"/>
      <c r="IL11" s="144"/>
    </row>
    <row r="12" spans="1:246" s="150" customFormat="1" x14ac:dyDescent="0.2">
      <c r="A12" s="163"/>
      <c r="B12" s="164" t="s">
        <v>360</v>
      </c>
      <c r="C12" s="195"/>
      <c r="D12" s="174"/>
      <c r="E12" s="163"/>
      <c r="F12" s="175"/>
      <c r="G12" s="175"/>
      <c r="H12" s="176"/>
      <c r="I12" s="176"/>
      <c r="J12" s="202"/>
      <c r="K12" s="203"/>
      <c r="L12" s="160"/>
      <c r="M12" s="146"/>
      <c r="N12" s="147"/>
      <c r="O12" s="148"/>
      <c r="P12" s="142"/>
      <c r="Q12" s="142"/>
      <c r="R12" s="144"/>
      <c r="S12" s="144"/>
      <c r="T12" s="142"/>
      <c r="U12" s="142"/>
      <c r="V12" s="149"/>
      <c r="W12" s="145"/>
      <c r="X12" s="145"/>
      <c r="Y12" s="146"/>
      <c r="Z12" s="147"/>
      <c r="AA12" s="148"/>
      <c r="AB12" s="142"/>
      <c r="AC12" s="142"/>
      <c r="AD12" s="144"/>
      <c r="AE12" s="144"/>
      <c r="AF12" s="142"/>
      <c r="AG12" s="142"/>
      <c r="AH12" s="149"/>
      <c r="AI12" s="145"/>
      <c r="AJ12" s="145"/>
      <c r="AK12" s="146"/>
      <c r="AL12" s="147"/>
      <c r="AM12" s="148"/>
      <c r="AN12" s="142"/>
      <c r="AO12" s="142"/>
      <c r="AP12" s="144"/>
      <c r="AQ12" s="144"/>
      <c r="AR12" s="142"/>
      <c r="AS12" s="142"/>
      <c r="AT12" s="149"/>
      <c r="AU12" s="145"/>
      <c r="AV12" s="145"/>
      <c r="AW12" s="146"/>
      <c r="AX12" s="147"/>
      <c r="AY12" s="148"/>
      <c r="AZ12" s="142"/>
      <c r="BA12" s="142"/>
      <c r="BB12" s="144"/>
      <c r="BC12" s="144"/>
      <c r="BD12" s="142"/>
      <c r="BE12" s="142"/>
      <c r="BF12" s="149"/>
      <c r="BG12" s="145"/>
      <c r="BH12" s="145"/>
      <c r="BI12" s="146"/>
      <c r="BJ12" s="147"/>
      <c r="BK12" s="148"/>
      <c r="BL12" s="142"/>
      <c r="BM12" s="142"/>
      <c r="BN12" s="144"/>
      <c r="BO12" s="144"/>
      <c r="BP12" s="142"/>
      <c r="BQ12" s="142"/>
      <c r="BR12" s="149"/>
      <c r="BS12" s="145"/>
      <c r="BT12" s="145"/>
      <c r="BU12" s="146"/>
      <c r="BV12" s="147"/>
      <c r="BW12" s="148"/>
      <c r="BX12" s="142"/>
      <c r="BY12" s="142"/>
      <c r="BZ12" s="144"/>
      <c r="CA12" s="144"/>
      <c r="CB12" s="142"/>
      <c r="CC12" s="142"/>
      <c r="CD12" s="149"/>
      <c r="CE12" s="145"/>
      <c r="CF12" s="145"/>
      <c r="CG12" s="146"/>
      <c r="CH12" s="147"/>
      <c r="CI12" s="148"/>
      <c r="CJ12" s="142"/>
      <c r="CK12" s="142"/>
      <c r="CL12" s="144"/>
      <c r="CM12" s="144"/>
      <c r="CN12" s="142"/>
      <c r="CO12" s="142"/>
      <c r="CP12" s="149"/>
      <c r="CQ12" s="145"/>
      <c r="CR12" s="145"/>
      <c r="CS12" s="146"/>
      <c r="CT12" s="147"/>
      <c r="CU12" s="148"/>
      <c r="CV12" s="142"/>
      <c r="CW12" s="142"/>
      <c r="CX12" s="144"/>
      <c r="CY12" s="144"/>
      <c r="CZ12" s="142"/>
      <c r="DA12" s="142"/>
      <c r="DB12" s="149"/>
      <c r="DC12" s="145"/>
      <c r="DD12" s="145"/>
      <c r="DE12" s="146"/>
      <c r="DF12" s="147"/>
      <c r="DG12" s="148"/>
      <c r="DH12" s="142"/>
      <c r="DI12" s="142"/>
      <c r="DJ12" s="144"/>
      <c r="DK12" s="144"/>
      <c r="DL12" s="142"/>
      <c r="DM12" s="142"/>
      <c r="DN12" s="149"/>
      <c r="DO12" s="145"/>
      <c r="DP12" s="145"/>
      <c r="DQ12" s="146"/>
      <c r="DR12" s="147"/>
      <c r="DS12" s="148"/>
      <c r="DT12" s="142"/>
      <c r="DU12" s="142"/>
      <c r="DV12" s="144"/>
      <c r="DW12" s="144"/>
      <c r="DX12" s="142"/>
      <c r="DY12" s="142"/>
      <c r="DZ12" s="149"/>
      <c r="EA12" s="145"/>
      <c r="EB12" s="145"/>
      <c r="EC12" s="146"/>
      <c r="ED12" s="147"/>
      <c r="EE12" s="148"/>
      <c r="EF12" s="142"/>
      <c r="EG12" s="142"/>
      <c r="EH12" s="144"/>
      <c r="EI12" s="144"/>
      <c r="EJ12" s="142"/>
      <c r="EK12" s="142"/>
      <c r="EL12" s="149"/>
      <c r="EM12" s="145"/>
      <c r="EN12" s="145"/>
      <c r="EO12" s="146"/>
      <c r="EP12" s="147"/>
      <c r="EQ12" s="148"/>
      <c r="ER12" s="142"/>
      <c r="ES12" s="142"/>
      <c r="ET12" s="144"/>
      <c r="EU12" s="144"/>
      <c r="EV12" s="142"/>
      <c r="EW12" s="142"/>
      <c r="EX12" s="149"/>
      <c r="EY12" s="145"/>
      <c r="EZ12" s="145"/>
      <c r="FA12" s="146"/>
      <c r="FB12" s="147"/>
      <c r="FC12" s="148"/>
      <c r="FD12" s="142"/>
      <c r="FE12" s="142"/>
      <c r="FF12" s="144"/>
      <c r="FG12" s="144"/>
      <c r="FH12" s="142"/>
      <c r="FI12" s="142"/>
      <c r="FJ12" s="149"/>
      <c r="FK12" s="145"/>
      <c r="FL12" s="145"/>
      <c r="FM12" s="146"/>
      <c r="FN12" s="147"/>
      <c r="FO12" s="148"/>
      <c r="FP12" s="142"/>
      <c r="FQ12" s="142"/>
      <c r="FR12" s="144"/>
      <c r="FS12" s="144"/>
      <c r="FT12" s="142"/>
      <c r="FU12" s="142"/>
      <c r="FV12" s="149"/>
      <c r="FW12" s="145"/>
      <c r="FX12" s="145"/>
      <c r="FY12" s="146"/>
      <c r="FZ12" s="147"/>
      <c r="GA12" s="148"/>
      <c r="GB12" s="142"/>
      <c r="GC12" s="142"/>
      <c r="GD12" s="144"/>
      <c r="GE12" s="144"/>
      <c r="GF12" s="142"/>
      <c r="GG12" s="142"/>
      <c r="GH12" s="149"/>
      <c r="GI12" s="145"/>
      <c r="GJ12" s="145"/>
      <c r="GK12" s="146"/>
      <c r="GL12" s="147"/>
      <c r="GM12" s="148"/>
      <c r="GN12" s="142"/>
      <c r="GO12" s="142"/>
      <c r="GP12" s="144"/>
      <c r="GQ12" s="144"/>
      <c r="GR12" s="142"/>
      <c r="GS12" s="142"/>
      <c r="GT12" s="149"/>
      <c r="GU12" s="145"/>
      <c r="GV12" s="145"/>
      <c r="GW12" s="146"/>
      <c r="GX12" s="147"/>
      <c r="GY12" s="148"/>
      <c r="GZ12" s="142"/>
      <c r="HA12" s="142"/>
      <c r="HB12" s="144"/>
      <c r="HC12" s="144"/>
      <c r="HD12" s="142"/>
      <c r="HE12" s="142"/>
      <c r="HF12" s="149"/>
      <c r="HG12" s="145"/>
      <c r="HH12" s="145"/>
      <c r="HI12" s="146"/>
      <c r="HJ12" s="147"/>
      <c r="HK12" s="148"/>
      <c r="HL12" s="142"/>
      <c r="HM12" s="142"/>
      <c r="HN12" s="144"/>
      <c r="HO12" s="144"/>
      <c r="HP12" s="142"/>
      <c r="HQ12" s="142"/>
      <c r="HR12" s="149"/>
      <c r="HS12" s="145"/>
      <c r="HT12" s="145"/>
      <c r="HU12" s="146"/>
      <c r="HV12" s="147"/>
      <c r="HW12" s="148"/>
      <c r="HX12" s="142"/>
      <c r="HY12" s="142"/>
      <c r="HZ12" s="144"/>
      <c r="IA12" s="144"/>
      <c r="IB12" s="142"/>
      <c r="IC12" s="142"/>
      <c r="ID12" s="149"/>
      <c r="IE12" s="145"/>
      <c r="IF12" s="145"/>
      <c r="IG12" s="146"/>
      <c r="IH12" s="147"/>
      <c r="II12" s="148"/>
      <c r="IJ12" s="142"/>
      <c r="IK12" s="142"/>
      <c r="IL12" s="144"/>
    </row>
    <row r="13" spans="1:246" s="150" customFormat="1" x14ac:dyDescent="0.2">
      <c r="A13" s="163" t="s">
        <v>266</v>
      </c>
      <c r="B13" s="172" t="s">
        <v>361</v>
      </c>
      <c r="C13" s="173" t="s">
        <v>44</v>
      </c>
      <c r="D13" s="174">
        <v>4</v>
      </c>
      <c r="E13" s="163"/>
      <c r="F13" s="175"/>
      <c r="G13" s="175"/>
      <c r="H13" s="176"/>
      <c r="I13" s="176"/>
      <c r="J13" s="199">
        <v>0</v>
      </c>
      <c r="K13" s="203">
        <f t="shared" si="0"/>
        <v>0</v>
      </c>
      <c r="L13" s="160"/>
      <c r="M13" s="146"/>
      <c r="N13" s="147"/>
      <c r="O13" s="148"/>
      <c r="P13" s="142"/>
      <c r="Q13" s="142"/>
      <c r="R13" s="144"/>
      <c r="S13" s="144"/>
      <c r="T13" s="142"/>
      <c r="U13" s="142"/>
      <c r="V13" s="149"/>
      <c r="W13" s="145"/>
      <c r="X13" s="145"/>
      <c r="Y13" s="146"/>
      <c r="Z13" s="147"/>
      <c r="AA13" s="148"/>
      <c r="AB13" s="142"/>
      <c r="AC13" s="142"/>
      <c r="AD13" s="144"/>
      <c r="AE13" s="144"/>
      <c r="AF13" s="142"/>
      <c r="AG13" s="142"/>
      <c r="AH13" s="149"/>
      <c r="AI13" s="145"/>
      <c r="AJ13" s="145"/>
      <c r="AK13" s="146"/>
      <c r="AL13" s="147"/>
      <c r="AM13" s="148"/>
      <c r="AN13" s="142"/>
      <c r="AO13" s="142"/>
      <c r="AP13" s="144"/>
      <c r="AQ13" s="144"/>
      <c r="AR13" s="142"/>
      <c r="AS13" s="142"/>
      <c r="AT13" s="149"/>
      <c r="AU13" s="145"/>
      <c r="AV13" s="145"/>
      <c r="AW13" s="146"/>
      <c r="AX13" s="147"/>
      <c r="AY13" s="148"/>
      <c r="AZ13" s="142"/>
      <c r="BA13" s="142"/>
      <c r="BB13" s="144"/>
      <c r="BC13" s="144"/>
      <c r="BD13" s="142"/>
      <c r="BE13" s="142"/>
      <c r="BF13" s="149"/>
      <c r="BG13" s="145"/>
      <c r="BH13" s="145"/>
      <c r="BI13" s="146"/>
      <c r="BJ13" s="147"/>
      <c r="BK13" s="148"/>
      <c r="BL13" s="142"/>
      <c r="BM13" s="142"/>
      <c r="BN13" s="144"/>
      <c r="BO13" s="144"/>
      <c r="BP13" s="142"/>
      <c r="BQ13" s="142"/>
      <c r="BR13" s="149"/>
      <c r="BS13" s="145"/>
      <c r="BT13" s="145"/>
      <c r="BU13" s="146"/>
      <c r="BV13" s="147"/>
      <c r="BW13" s="148"/>
      <c r="BX13" s="142"/>
      <c r="BY13" s="142"/>
      <c r="BZ13" s="144"/>
      <c r="CA13" s="144"/>
      <c r="CB13" s="142"/>
      <c r="CC13" s="142"/>
      <c r="CD13" s="149"/>
      <c r="CE13" s="145"/>
      <c r="CF13" s="145"/>
      <c r="CG13" s="146"/>
      <c r="CH13" s="147"/>
      <c r="CI13" s="148"/>
      <c r="CJ13" s="142"/>
      <c r="CK13" s="142"/>
      <c r="CL13" s="144"/>
      <c r="CM13" s="144"/>
      <c r="CN13" s="142"/>
      <c r="CO13" s="142"/>
      <c r="CP13" s="149"/>
      <c r="CQ13" s="145"/>
      <c r="CR13" s="145"/>
      <c r="CS13" s="146"/>
      <c r="CT13" s="147"/>
      <c r="CU13" s="148"/>
      <c r="CV13" s="142"/>
      <c r="CW13" s="142"/>
      <c r="CX13" s="144"/>
      <c r="CY13" s="144"/>
      <c r="CZ13" s="142"/>
      <c r="DA13" s="142"/>
      <c r="DB13" s="149"/>
      <c r="DC13" s="145"/>
      <c r="DD13" s="145"/>
      <c r="DE13" s="146"/>
      <c r="DF13" s="147"/>
      <c r="DG13" s="148"/>
      <c r="DH13" s="142"/>
      <c r="DI13" s="142"/>
      <c r="DJ13" s="144"/>
      <c r="DK13" s="144"/>
      <c r="DL13" s="142"/>
      <c r="DM13" s="142"/>
      <c r="DN13" s="149"/>
      <c r="DO13" s="145"/>
      <c r="DP13" s="145"/>
      <c r="DQ13" s="146"/>
      <c r="DR13" s="147"/>
      <c r="DS13" s="148"/>
      <c r="DT13" s="142"/>
      <c r="DU13" s="142"/>
      <c r="DV13" s="144"/>
      <c r="DW13" s="144"/>
      <c r="DX13" s="142"/>
      <c r="DY13" s="142"/>
      <c r="DZ13" s="149"/>
      <c r="EA13" s="145"/>
      <c r="EB13" s="145"/>
      <c r="EC13" s="146"/>
      <c r="ED13" s="147"/>
      <c r="EE13" s="148"/>
      <c r="EF13" s="142"/>
      <c r="EG13" s="142"/>
      <c r="EH13" s="144"/>
      <c r="EI13" s="144"/>
      <c r="EJ13" s="142"/>
      <c r="EK13" s="142"/>
      <c r="EL13" s="149"/>
      <c r="EM13" s="145"/>
      <c r="EN13" s="145"/>
      <c r="EO13" s="146"/>
      <c r="EP13" s="147"/>
      <c r="EQ13" s="148"/>
      <c r="ER13" s="142"/>
      <c r="ES13" s="142"/>
      <c r="ET13" s="144"/>
      <c r="EU13" s="144"/>
      <c r="EV13" s="142"/>
      <c r="EW13" s="142"/>
      <c r="EX13" s="149"/>
      <c r="EY13" s="145"/>
      <c r="EZ13" s="145"/>
      <c r="FA13" s="146"/>
      <c r="FB13" s="147"/>
      <c r="FC13" s="148"/>
      <c r="FD13" s="142"/>
      <c r="FE13" s="142"/>
      <c r="FF13" s="144"/>
      <c r="FG13" s="144"/>
      <c r="FH13" s="142"/>
      <c r="FI13" s="142"/>
      <c r="FJ13" s="149"/>
      <c r="FK13" s="145"/>
      <c r="FL13" s="145"/>
      <c r="FM13" s="146"/>
      <c r="FN13" s="147"/>
      <c r="FO13" s="148"/>
      <c r="FP13" s="142"/>
      <c r="FQ13" s="142"/>
      <c r="FR13" s="144"/>
      <c r="FS13" s="144"/>
      <c r="FT13" s="142"/>
      <c r="FU13" s="142"/>
      <c r="FV13" s="149"/>
      <c r="FW13" s="145"/>
      <c r="FX13" s="145"/>
      <c r="FY13" s="146"/>
      <c r="FZ13" s="147"/>
      <c r="GA13" s="148"/>
      <c r="GB13" s="142"/>
      <c r="GC13" s="142"/>
      <c r="GD13" s="144"/>
      <c r="GE13" s="144"/>
      <c r="GF13" s="142"/>
      <c r="GG13" s="142"/>
      <c r="GH13" s="149"/>
      <c r="GI13" s="145"/>
      <c r="GJ13" s="145"/>
      <c r="GK13" s="146"/>
      <c r="GL13" s="147"/>
      <c r="GM13" s="148"/>
      <c r="GN13" s="142"/>
      <c r="GO13" s="142"/>
      <c r="GP13" s="144"/>
      <c r="GQ13" s="144"/>
      <c r="GR13" s="142"/>
      <c r="GS13" s="142"/>
      <c r="GT13" s="149"/>
      <c r="GU13" s="145"/>
      <c r="GV13" s="145"/>
      <c r="GW13" s="146"/>
      <c r="GX13" s="147"/>
      <c r="GY13" s="148"/>
      <c r="GZ13" s="142"/>
      <c r="HA13" s="142"/>
      <c r="HB13" s="144"/>
      <c r="HC13" s="144"/>
      <c r="HD13" s="142"/>
      <c r="HE13" s="142"/>
      <c r="HF13" s="149"/>
      <c r="HG13" s="145"/>
      <c r="HH13" s="145"/>
      <c r="HI13" s="146"/>
      <c r="HJ13" s="147"/>
      <c r="HK13" s="148"/>
      <c r="HL13" s="142"/>
      <c r="HM13" s="142"/>
      <c r="HN13" s="144"/>
      <c r="HO13" s="144"/>
      <c r="HP13" s="142"/>
      <c r="HQ13" s="142"/>
      <c r="HR13" s="149"/>
      <c r="HS13" s="145"/>
      <c r="HT13" s="145"/>
      <c r="HU13" s="146"/>
      <c r="HV13" s="147"/>
      <c r="HW13" s="148"/>
      <c r="HX13" s="142"/>
      <c r="HY13" s="142"/>
      <c r="HZ13" s="144"/>
      <c r="IA13" s="144"/>
      <c r="IB13" s="142"/>
      <c r="IC13" s="142"/>
      <c r="ID13" s="149"/>
      <c r="IE13" s="145"/>
      <c r="IF13" s="145"/>
      <c r="IG13" s="146"/>
      <c r="IH13" s="147"/>
      <c r="II13" s="148"/>
      <c r="IJ13" s="142"/>
      <c r="IK13" s="142"/>
      <c r="IL13" s="144"/>
    </row>
    <row r="14" spans="1:246" s="150" customFormat="1" x14ac:dyDescent="0.2">
      <c r="A14" s="163" t="s">
        <v>268</v>
      </c>
      <c r="B14" s="172" t="s">
        <v>362</v>
      </c>
      <c r="C14" s="173" t="s">
        <v>44</v>
      </c>
      <c r="D14" s="174">
        <v>1</v>
      </c>
      <c r="E14" s="163"/>
      <c r="F14" s="175"/>
      <c r="G14" s="175"/>
      <c r="H14" s="176"/>
      <c r="I14" s="176"/>
      <c r="J14" s="199">
        <v>0</v>
      </c>
      <c r="K14" s="203">
        <f t="shared" si="0"/>
        <v>0</v>
      </c>
      <c r="L14" s="160"/>
      <c r="M14" s="146"/>
      <c r="N14" s="147"/>
      <c r="O14" s="148"/>
      <c r="P14" s="142"/>
      <c r="Q14" s="142"/>
      <c r="R14" s="144"/>
      <c r="S14" s="144"/>
      <c r="T14" s="142"/>
      <c r="U14" s="142"/>
      <c r="V14" s="149"/>
      <c r="W14" s="145"/>
      <c r="X14" s="145"/>
      <c r="Y14" s="146"/>
      <c r="Z14" s="147"/>
      <c r="AA14" s="148"/>
      <c r="AB14" s="142"/>
      <c r="AC14" s="142"/>
      <c r="AD14" s="144"/>
      <c r="AE14" s="144"/>
      <c r="AF14" s="142"/>
      <c r="AG14" s="142"/>
      <c r="AH14" s="149"/>
      <c r="AI14" s="145"/>
      <c r="AJ14" s="145"/>
      <c r="AK14" s="146"/>
      <c r="AL14" s="147"/>
      <c r="AM14" s="148"/>
      <c r="AN14" s="142"/>
      <c r="AO14" s="142"/>
      <c r="AP14" s="144"/>
      <c r="AQ14" s="144"/>
      <c r="AR14" s="142"/>
      <c r="AS14" s="142"/>
      <c r="AT14" s="149"/>
      <c r="AU14" s="145"/>
      <c r="AV14" s="145"/>
      <c r="AW14" s="146"/>
      <c r="AX14" s="147"/>
      <c r="AY14" s="148"/>
      <c r="AZ14" s="142"/>
      <c r="BA14" s="142"/>
      <c r="BB14" s="144"/>
      <c r="BC14" s="144"/>
      <c r="BD14" s="142"/>
      <c r="BE14" s="142"/>
      <c r="BF14" s="149"/>
      <c r="BG14" s="145"/>
      <c r="BH14" s="145"/>
      <c r="BI14" s="146"/>
      <c r="BJ14" s="147"/>
      <c r="BK14" s="148"/>
      <c r="BL14" s="142"/>
      <c r="BM14" s="142"/>
      <c r="BN14" s="144"/>
      <c r="BO14" s="144"/>
      <c r="BP14" s="142"/>
      <c r="BQ14" s="142"/>
      <c r="BR14" s="149"/>
      <c r="BS14" s="145"/>
      <c r="BT14" s="145"/>
      <c r="BU14" s="146"/>
      <c r="BV14" s="147"/>
      <c r="BW14" s="148"/>
      <c r="BX14" s="142"/>
      <c r="BY14" s="142"/>
      <c r="BZ14" s="144"/>
      <c r="CA14" s="144"/>
      <c r="CB14" s="142"/>
      <c r="CC14" s="142"/>
      <c r="CD14" s="149"/>
      <c r="CE14" s="145"/>
      <c r="CF14" s="145"/>
      <c r="CG14" s="146"/>
      <c r="CH14" s="147"/>
      <c r="CI14" s="148"/>
      <c r="CJ14" s="142"/>
      <c r="CK14" s="142"/>
      <c r="CL14" s="144"/>
      <c r="CM14" s="144"/>
      <c r="CN14" s="142"/>
      <c r="CO14" s="142"/>
      <c r="CP14" s="149"/>
      <c r="CQ14" s="145"/>
      <c r="CR14" s="145"/>
      <c r="CS14" s="146"/>
      <c r="CT14" s="147"/>
      <c r="CU14" s="148"/>
      <c r="CV14" s="142"/>
      <c r="CW14" s="142"/>
      <c r="CX14" s="144"/>
      <c r="CY14" s="144"/>
      <c r="CZ14" s="142"/>
      <c r="DA14" s="142"/>
      <c r="DB14" s="149"/>
      <c r="DC14" s="145"/>
      <c r="DD14" s="145"/>
      <c r="DE14" s="146"/>
      <c r="DF14" s="147"/>
      <c r="DG14" s="148"/>
      <c r="DH14" s="142"/>
      <c r="DI14" s="142"/>
      <c r="DJ14" s="144"/>
      <c r="DK14" s="144"/>
      <c r="DL14" s="142"/>
      <c r="DM14" s="142"/>
      <c r="DN14" s="149"/>
      <c r="DO14" s="145"/>
      <c r="DP14" s="145"/>
      <c r="DQ14" s="146"/>
      <c r="DR14" s="147"/>
      <c r="DS14" s="148"/>
      <c r="DT14" s="142"/>
      <c r="DU14" s="142"/>
      <c r="DV14" s="144"/>
      <c r="DW14" s="144"/>
      <c r="DX14" s="142"/>
      <c r="DY14" s="142"/>
      <c r="DZ14" s="149"/>
      <c r="EA14" s="145"/>
      <c r="EB14" s="145"/>
      <c r="EC14" s="146"/>
      <c r="ED14" s="147"/>
      <c r="EE14" s="148"/>
      <c r="EF14" s="142"/>
      <c r="EG14" s="142"/>
      <c r="EH14" s="144"/>
      <c r="EI14" s="144"/>
      <c r="EJ14" s="142"/>
      <c r="EK14" s="142"/>
      <c r="EL14" s="149"/>
      <c r="EM14" s="145"/>
      <c r="EN14" s="145"/>
      <c r="EO14" s="146"/>
      <c r="EP14" s="147"/>
      <c r="EQ14" s="148"/>
      <c r="ER14" s="142"/>
      <c r="ES14" s="142"/>
      <c r="ET14" s="144"/>
      <c r="EU14" s="144"/>
      <c r="EV14" s="142"/>
      <c r="EW14" s="142"/>
      <c r="EX14" s="149"/>
      <c r="EY14" s="145"/>
      <c r="EZ14" s="145"/>
      <c r="FA14" s="146"/>
      <c r="FB14" s="147"/>
      <c r="FC14" s="148"/>
      <c r="FD14" s="142"/>
      <c r="FE14" s="142"/>
      <c r="FF14" s="144"/>
      <c r="FG14" s="144"/>
      <c r="FH14" s="142"/>
      <c r="FI14" s="142"/>
      <c r="FJ14" s="149"/>
      <c r="FK14" s="145"/>
      <c r="FL14" s="145"/>
      <c r="FM14" s="146"/>
      <c r="FN14" s="147"/>
      <c r="FO14" s="148"/>
      <c r="FP14" s="142"/>
      <c r="FQ14" s="142"/>
      <c r="FR14" s="144"/>
      <c r="FS14" s="144"/>
      <c r="FT14" s="142"/>
      <c r="FU14" s="142"/>
      <c r="FV14" s="149"/>
      <c r="FW14" s="145"/>
      <c r="FX14" s="145"/>
      <c r="FY14" s="146"/>
      <c r="FZ14" s="147"/>
      <c r="GA14" s="148"/>
      <c r="GB14" s="142"/>
      <c r="GC14" s="142"/>
      <c r="GD14" s="144"/>
      <c r="GE14" s="144"/>
      <c r="GF14" s="142"/>
      <c r="GG14" s="142"/>
      <c r="GH14" s="149"/>
      <c r="GI14" s="145"/>
      <c r="GJ14" s="145"/>
      <c r="GK14" s="146"/>
      <c r="GL14" s="147"/>
      <c r="GM14" s="148"/>
      <c r="GN14" s="142"/>
      <c r="GO14" s="142"/>
      <c r="GP14" s="144"/>
      <c r="GQ14" s="144"/>
      <c r="GR14" s="142"/>
      <c r="GS14" s="142"/>
      <c r="GT14" s="149"/>
      <c r="GU14" s="145"/>
      <c r="GV14" s="145"/>
      <c r="GW14" s="146"/>
      <c r="GX14" s="147"/>
      <c r="GY14" s="148"/>
      <c r="GZ14" s="142"/>
      <c r="HA14" s="142"/>
      <c r="HB14" s="144"/>
      <c r="HC14" s="144"/>
      <c r="HD14" s="142"/>
      <c r="HE14" s="142"/>
      <c r="HF14" s="149"/>
      <c r="HG14" s="145"/>
      <c r="HH14" s="145"/>
      <c r="HI14" s="146"/>
      <c r="HJ14" s="147"/>
      <c r="HK14" s="148"/>
      <c r="HL14" s="142"/>
      <c r="HM14" s="142"/>
      <c r="HN14" s="144"/>
      <c r="HO14" s="144"/>
      <c r="HP14" s="142"/>
      <c r="HQ14" s="142"/>
      <c r="HR14" s="149"/>
      <c r="HS14" s="145"/>
      <c r="HT14" s="145"/>
      <c r="HU14" s="146"/>
      <c r="HV14" s="147"/>
      <c r="HW14" s="148"/>
      <c r="HX14" s="142"/>
      <c r="HY14" s="142"/>
      <c r="HZ14" s="144"/>
      <c r="IA14" s="144"/>
      <c r="IB14" s="142"/>
      <c r="IC14" s="142"/>
      <c r="ID14" s="149"/>
      <c r="IE14" s="145"/>
      <c r="IF14" s="145"/>
      <c r="IG14" s="146"/>
      <c r="IH14" s="147"/>
      <c r="II14" s="148"/>
      <c r="IJ14" s="142"/>
      <c r="IK14" s="142"/>
      <c r="IL14" s="144"/>
    </row>
    <row r="15" spans="1:246" s="150" customFormat="1" x14ac:dyDescent="0.2">
      <c r="A15" s="163" t="s">
        <v>270</v>
      </c>
      <c r="B15" s="172" t="s">
        <v>363</v>
      </c>
      <c r="C15" s="173" t="s">
        <v>44</v>
      </c>
      <c r="D15" s="174">
        <v>2</v>
      </c>
      <c r="E15" s="163"/>
      <c r="F15" s="175"/>
      <c r="G15" s="175"/>
      <c r="H15" s="176"/>
      <c r="I15" s="176"/>
      <c r="J15" s="199">
        <v>0</v>
      </c>
      <c r="K15" s="203">
        <f t="shared" si="0"/>
        <v>0</v>
      </c>
      <c r="L15" s="160"/>
      <c r="M15" s="146"/>
      <c r="N15" s="147"/>
      <c r="O15" s="148"/>
      <c r="P15" s="142"/>
      <c r="Q15" s="142"/>
      <c r="R15" s="144"/>
      <c r="S15" s="144"/>
      <c r="T15" s="142"/>
      <c r="U15" s="142"/>
      <c r="V15" s="149"/>
      <c r="W15" s="145"/>
      <c r="X15" s="145"/>
      <c r="Y15" s="146"/>
      <c r="Z15" s="147"/>
      <c r="AA15" s="148"/>
      <c r="AB15" s="142"/>
      <c r="AC15" s="142"/>
      <c r="AD15" s="144"/>
      <c r="AE15" s="144"/>
      <c r="AF15" s="142"/>
      <c r="AG15" s="142"/>
      <c r="AH15" s="149"/>
      <c r="AI15" s="145"/>
      <c r="AJ15" s="145"/>
      <c r="AK15" s="146"/>
      <c r="AL15" s="147"/>
      <c r="AM15" s="148"/>
      <c r="AN15" s="142"/>
      <c r="AO15" s="142"/>
      <c r="AP15" s="144"/>
      <c r="AQ15" s="144"/>
      <c r="AR15" s="142"/>
      <c r="AS15" s="142"/>
      <c r="AT15" s="149"/>
      <c r="AU15" s="145"/>
      <c r="AV15" s="145"/>
      <c r="AW15" s="146"/>
      <c r="AX15" s="147"/>
      <c r="AY15" s="148"/>
      <c r="AZ15" s="142"/>
      <c r="BA15" s="142"/>
      <c r="BB15" s="144"/>
      <c r="BC15" s="144"/>
      <c r="BD15" s="142"/>
      <c r="BE15" s="142"/>
      <c r="BF15" s="149"/>
      <c r="BG15" s="145"/>
      <c r="BH15" s="145"/>
      <c r="BI15" s="146"/>
      <c r="BJ15" s="147"/>
      <c r="BK15" s="148"/>
      <c r="BL15" s="142"/>
      <c r="BM15" s="142"/>
      <c r="BN15" s="144"/>
      <c r="BO15" s="144"/>
      <c r="BP15" s="142"/>
      <c r="BQ15" s="142"/>
      <c r="BR15" s="149"/>
      <c r="BS15" s="145"/>
      <c r="BT15" s="145"/>
      <c r="BU15" s="146"/>
      <c r="BV15" s="147"/>
      <c r="BW15" s="148"/>
      <c r="BX15" s="142"/>
      <c r="BY15" s="142"/>
      <c r="BZ15" s="144"/>
      <c r="CA15" s="144"/>
      <c r="CB15" s="142"/>
      <c r="CC15" s="142"/>
      <c r="CD15" s="149"/>
      <c r="CE15" s="145"/>
      <c r="CF15" s="145"/>
      <c r="CG15" s="146"/>
      <c r="CH15" s="147"/>
      <c r="CI15" s="148"/>
      <c r="CJ15" s="142"/>
      <c r="CK15" s="142"/>
      <c r="CL15" s="144"/>
      <c r="CM15" s="144"/>
      <c r="CN15" s="142"/>
      <c r="CO15" s="142"/>
      <c r="CP15" s="149"/>
      <c r="CQ15" s="145"/>
      <c r="CR15" s="145"/>
      <c r="CS15" s="146"/>
      <c r="CT15" s="147"/>
      <c r="CU15" s="148"/>
      <c r="CV15" s="142"/>
      <c r="CW15" s="142"/>
      <c r="CX15" s="144"/>
      <c r="CY15" s="144"/>
      <c r="CZ15" s="142"/>
      <c r="DA15" s="142"/>
      <c r="DB15" s="149"/>
      <c r="DC15" s="145"/>
      <c r="DD15" s="145"/>
      <c r="DE15" s="146"/>
      <c r="DF15" s="147"/>
      <c r="DG15" s="148"/>
      <c r="DH15" s="142"/>
      <c r="DI15" s="142"/>
      <c r="DJ15" s="144"/>
      <c r="DK15" s="144"/>
      <c r="DL15" s="142"/>
      <c r="DM15" s="142"/>
      <c r="DN15" s="149"/>
      <c r="DO15" s="145"/>
      <c r="DP15" s="145"/>
      <c r="DQ15" s="146"/>
      <c r="DR15" s="147"/>
      <c r="DS15" s="148"/>
      <c r="DT15" s="142"/>
      <c r="DU15" s="142"/>
      <c r="DV15" s="144"/>
      <c r="DW15" s="144"/>
      <c r="DX15" s="142"/>
      <c r="DY15" s="142"/>
      <c r="DZ15" s="149"/>
      <c r="EA15" s="145"/>
      <c r="EB15" s="145"/>
      <c r="EC15" s="146"/>
      <c r="ED15" s="147"/>
      <c r="EE15" s="148"/>
      <c r="EF15" s="142"/>
      <c r="EG15" s="142"/>
      <c r="EH15" s="144"/>
      <c r="EI15" s="144"/>
      <c r="EJ15" s="142"/>
      <c r="EK15" s="142"/>
      <c r="EL15" s="149"/>
      <c r="EM15" s="145"/>
      <c r="EN15" s="145"/>
      <c r="EO15" s="146"/>
      <c r="EP15" s="147"/>
      <c r="EQ15" s="148"/>
      <c r="ER15" s="142"/>
      <c r="ES15" s="142"/>
      <c r="ET15" s="144"/>
      <c r="EU15" s="144"/>
      <c r="EV15" s="142"/>
      <c r="EW15" s="142"/>
      <c r="EX15" s="149"/>
      <c r="EY15" s="145"/>
      <c r="EZ15" s="145"/>
      <c r="FA15" s="146"/>
      <c r="FB15" s="147"/>
      <c r="FC15" s="148"/>
      <c r="FD15" s="142"/>
      <c r="FE15" s="142"/>
      <c r="FF15" s="144"/>
      <c r="FG15" s="144"/>
      <c r="FH15" s="142"/>
      <c r="FI15" s="142"/>
      <c r="FJ15" s="149"/>
      <c r="FK15" s="145"/>
      <c r="FL15" s="145"/>
      <c r="FM15" s="146"/>
      <c r="FN15" s="147"/>
      <c r="FO15" s="148"/>
      <c r="FP15" s="142"/>
      <c r="FQ15" s="142"/>
      <c r="FR15" s="144"/>
      <c r="FS15" s="144"/>
      <c r="FT15" s="142"/>
      <c r="FU15" s="142"/>
      <c r="FV15" s="149"/>
      <c r="FW15" s="145"/>
      <c r="FX15" s="145"/>
      <c r="FY15" s="146"/>
      <c r="FZ15" s="147"/>
      <c r="GA15" s="148"/>
      <c r="GB15" s="142"/>
      <c r="GC15" s="142"/>
      <c r="GD15" s="144"/>
      <c r="GE15" s="144"/>
      <c r="GF15" s="142"/>
      <c r="GG15" s="142"/>
      <c r="GH15" s="149"/>
      <c r="GI15" s="145"/>
      <c r="GJ15" s="145"/>
      <c r="GK15" s="146"/>
      <c r="GL15" s="147"/>
      <c r="GM15" s="148"/>
      <c r="GN15" s="142"/>
      <c r="GO15" s="142"/>
      <c r="GP15" s="144"/>
      <c r="GQ15" s="144"/>
      <c r="GR15" s="142"/>
      <c r="GS15" s="142"/>
      <c r="GT15" s="149"/>
      <c r="GU15" s="145"/>
      <c r="GV15" s="145"/>
      <c r="GW15" s="146"/>
      <c r="GX15" s="147"/>
      <c r="GY15" s="148"/>
      <c r="GZ15" s="142"/>
      <c r="HA15" s="142"/>
      <c r="HB15" s="144"/>
      <c r="HC15" s="144"/>
      <c r="HD15" s="142"/>
      <c r="HE15" s="142"/>
      <c r="HF15" s="149"/>
      <c r="HG15" s="145"/>
      <c r="HH15" s="145"/>
      <c r="HI15" s="146"/>
      <c r="HJ15" s="147"/>
      <c r="HK15" s="148"/>
      <c r="HL15" s="142"/>
      <c r="HM15" s="142"/>
      <c r="HN15" s="144"/>
      <c r="HO15" s="144"/>
      <c r="HP15" s="142"/>
      <c r="HQ15" s="142"/>
      <c r="HR15" s="149"/>
      <c r="HS15" s="145"/>
      <c r="HT15" s="145"/>
      <c r="HU15" s="146"/>
      <c r="HV15" s="147"/>
      <c r="HW15" s="148"/>
      <c r="HX15" s="142"/>
      <c r="HY15" s="142"/>
      <c r="HZ15" s="144"/>
      <c r="IA15" s="144"/>
      <c r="IB15" s="142"/>
      <c r="IC15" s="142"/>
      <c r="ID15" s="149"/>
      <c r="IE15" s="145"/>
      <c r="IF15" s="145"/>
      <c r="IG15" s="146"/>
      <c r="IH15" s="147"/>
      <c r="II15" s="148"/>
      <c r="IJ15" s="142"/>
      <c r="IK15" s="142"/>
      <c r="IL15" s="144"/>
    </row>
    <row r="16" spans="1:246" s="150" customFormat="1" x14ac:dyDescent="0.2">
      <c r="A16" s="163" t="s">
        <v>272</v>
      </c>
      <c r="B16" s="172" t="s">
        <v>364</v>
      </c>
      <c r="C16" s="173" t="s">
        <v>44</v>
      </c>
      <c r="D16" s="174">
        <v>4</v>
      </c>
      <c r="E16" s="163"/>
      <c r="F16" s="175"/>
      <c r="G16" s="175"/>
      <c r="H16" s="176"/>
      <c r="I16" s="176"/>
      <c r="J16" s="199">
        <v>0</v>
      </c>
      <c r="K16" s="203">
        <f t="shared" si="0"/>
        <v>0</v>
      </c>
      <c r="L16" s="160"/>
      <c r="M16" s="146"/>
      <c r="N16" s="147"/>
      <c r="O16" s="148"/>
      <c r="P16" s="142"/>
      <c r="Q16" s="142"/>
      <c r="R16" s="144"/>
      <c r="S16" s="144"/>
      <c r="T16" s="142"/>
      <c r="U16" s="142"/>
      <c r="V16" s="149"/>
      <c r="W16" s="145"/>
      <c r="X16" s="145"/>
      <c r="Y16" s="146"/>
      <c r="Z16" s="147"/>
      <c r="AA16" s="148"/>
      <c r="AB16" s="142"/>
      <c r="AC16" s="142"/>
      <c r="AD16" s="144"/>
      <c r="AE16" s="144"/>
      <c r="AF16" s="142"/>
      <c r="AG16" s="142"/>
      <c r="AH16" s="149"/>
      <c r="AI16" s="145"/>
      <c r="AJ16" s="145"/>
      <c r="AK16" s="146"/>
      <c r="AL16" s="147"/>
      <c r="AM16" s="148"/>
      <c r="AN16" s="142"/>
      <c r="AO16" s="142"/>
      <c r="AP16" s="144"/>
      <c r="AQ16" s="144"/>
      <c r="AR16" s="142"/>
      <c r="AS16" s="142"/>
      <c r="AT16" s="149"/>
      <c r="AU16" s="145"/>
      <c r="AV16" s="145"/>
      <c r="AW16" s="146"/>
      <c r="AX16" s="147"/>
      <c r="AY16" s="148"/>
      <c r="AZ16" s="142"/>
      <c r="BA16" s="142"/>
      <c r="BB16" s="144"/>
      <c r="BC16" s="144"/>
      <c r="BD16" s="142"/>
      <c r="BE16" s="142"/>
      <c r="BF16" s="149"/>
      <c r="BG16" s="145"/>
      <c r="BH16" s="145"/>
      <c r="BI16" s="146"/>
      <c r="BJ16" s="147"/>
      <c r="BK16" s="148"/>
      <c r="BL16" s="142"/>
      <c r="BM16" s="142"/>
      <c r="BN16" s="144"/>
      <c r="BO16" s="144"/>
      <c r="BP16" s="142"/>
      <c r="BQ16" s="142"/>
      <c r="BR16" s="149"/>
      <c r="BS16" s="145"/>
      <c r="BT16" s="145"/>
      <c r="BU16" s="146"/>
      <c r="BV16" s="147"/>
      <c r="BW16" s="148"/>
      <c r="BX16" s="142"/>
      <c r="BY16" s="142"/>
      <c r="BZ16" s="144"/>
      <c r="CA16" s="144"/>
      <c r="CB16" s="142"/>
      <c r="CC16" s="142"/>
      <c r="CD16" s="149"/>
      <c r="CE16" s="145"/>
      <c r="CF16" s="145"/>
      <c r="CG16" s="146"/>
      <c r="CH16" s="147"/>
      <c r="CI16" s="148"/>
      <c r="CJ16" s="142"/>
      <c r="CK16" s="142"/>
      <c r="CL16" s="144"/>
      <c r="CM16" s="144"/>
      <c r="CN16" s="142"/>
      <c r="CO16" s="142"/>
      <c r="CP16" s="149"/>
      <c r="CQ16" s="145"/>
      <c r="CR16" s="145"/>
      <c r="CS16" s="146"/>
      <c r="CT16" s="147"/>
      <c r="CU16" s="148"/>
      <c r="CV16" s="142"/>
      <c r="CW16" s="142"/>
      <c r="CX16" s="144"/>
      <c r="CY16" s="144"/>
      <c r="CZ16" s="142"/>
      <c r="DA16" s="142"/>
      <c r="DB16" s="149"/>
      <c r="DC16" s="145"/>
      <c r="DD16" s="145"/>
      <c r="DE16" s="146"/>
      <c r="DF16" s="147"/>
      <c r="DG16" s="148"/>
      <c r="DH16" s="142"/>
      <c r="DI16" s="142"/>
      <c r="DJ16" s="144"/>
      <c r="DK16" s="144"/>
      <c r="DL16" s="142"/>
      <c r="DM16" s="142"/>
      <c r="DN16" s="149"/>
      <c r="DO16" s="145"/>
      <c r="DP16" s="145"/>
      <c r="DQ16" s="146"/>
      <c r="DR16" s="147"/>
      <c r="DS16" s="148"/>
      <c r="DT16" s="142"/>
      <c r="DU16" s="142"/>
      <c r="DV16" s="144"/>
      <c r="DW16" s="144"/>
      <c r="DX16" s="142"/>
      <c r="DY16" s="142"/>
      <c r="DZ16" s="149"/>
      <c r="EA16" s="145"/>
      <c r="EB16" s="145"/>
      <c r="EC16" s="146"/>
      <c r="ED16" s="147"/>
      <c r="EE16" s="148"/>
      <c r="EF16" s="142"/>
      <c r="EG16" s="142"/>
      <c r="EH16" s="144"/>
      <c r="EI16" s="144"/>
      <c r="EJ16" s="142"/>
      <c r="EK16" s="142"/>
      <c r="EL16" s="149"/>
      <c r="EM16" s="145"/>
      <c r="EN16" s="145"/>
      <c r="EO16" s="146"/>
      <c r="EP16" s="147"/>
      <c r="EQ16" s="148"/>
      <c r="ER16" s="142"/>
      <c r="ES16" s="142"/>
      <c r="ET16" s="144"/>
      <c r="EU16" s="144"/>
      <c r="EV16" s="142"/>
      <c r="EW16" s="142"/>
      <c r="EX16" s="149"/>
      <c r="EY16" s="145"/>
      <c r="EZ16" s="145"/>
      <c r="FA16" s="146"/>
      <c r="FB16" s="147"/>
      <c r="FC16" s="148"/>
      <c r="FD16" s="142"/>
      <c r="FE16" s="142"/>
      <c r="FF16" s="144"/>
      <c r="FG16" s="144"/>
      <c r="FH16" s="142"/>
      <c r="FI16" s="142"/>
      <c r="FJ16" s="149"/>
      <c r="FK16" s="145"/>
      <c r="FL16" s="145"/>
      <c r="FM16" s="146"/>
      <c r="FN16" s="147"/>
      <c r="FO16" s="148"/>
      <c r="FP16" s="142"/>
      <c r="FQ16" s="142"/>
      <c r="FR16" s="144"/>
      <c r="FS16" s="144"/>
      <c r="FT16" s="142"/>
      <c r="FU16" s="142"/>
      <c r="FV16" s="149"/>
      <c r="FW16" s="145"/>
      <c r="FX16" s="145"/>
      <c r="FY16" s="146"/>
      <c r="FZ16" s="147"/>
      <c r="GA16" s="148"/>
      <c r="GB16" s="142"/>
      <c r="GC16" s="142"/>
      <c r="GD16" s="144"/>
      <c r="GE16" s="144"/>
      <c r="GF16" s="142"/>
      <c r="GG16" s="142"/>
      <c r="GH16" s="149"/>
      <c r="GI16" s="145"/>
      <c r="GJ16" s="145"/>
      <c r="GK16" s="146"/>
      <c r="GL16" s="147"/>
      <c r="GM16" s="148"/>
      <c r="GN16" s="142"/>
      <c r="GO16" s="142"/>
      <c r="GP16" s="144"/>
      <c r="GQ16" s="144"/>
      <c r="GR16" s="142"/>
      <c r="GS16" s="142"/>
      <c r="GT16" s="149"/>
      <c r="GU16" s="145"/>
      <c r="GV16" s="145"/>
      <c r="GW16" s="146"/>
      <c r="GX16" s="147"/>
      <c r="GY16" s="148"/>
      <c r="GZ16" s="142"/>
      <c r="HA16" s="142"/>
      <c r="HB16" s="144"/>
      <c r="HC16" s="144"/>
      <c r="HD16" s="142"/>
      <c r="HE16" s="142"/>
      <c r="HF16" s="149"/>
      <c r="HG16" s="145"/>
      <c r="HH16" s="145"/>
      <c r="HI16" s="146"/>
      <c r="HJ16" s="147"/>
      <c r="HK16" s="148"/>
      <c r="HL16" s="142"/>
      <c r="HM16" s="142"/>
      <c r="HN16" s="144"/>
      <c r="HO16" s="144"/>
      <c r="HP16" s="142"/>
      <c r="HQ16" s="142"/>
      <c r="HR16" s="149"/>
      <c r="HS16" s="145"/>
      <c r="HT16" s="145"/>
      <c r="HU16" s="146"/>
      <c r="HV16" s="147"/>
      <c r="HW16" s="148"/>
      <c r="HX16" s="142"/>
      <c r="HY16" s="142"/>
      <c r="HZ16" s="144"/>
      <c r="IA16" s="144"/>
      <c r="IB16" s="142"/>
      <c r="IC16" s="142"/>
      <c r="ID16" s="149"/>
      <c r="IE16" s="145"/>
      <c r="IF16" s="145"/>
      <c r="IG16" s="146"/>
      <c r="IH16" s="147"/>
      <c r="II16" s="148"/>
      <c r="IJ16" s="142"/>
      <c r="IK16" s="142"/>
      <c r="IL16" s="144"/>
    </row>
    <row r="17" spans="1:246" s="150" customFormat="1" x14ac:dyDescent="0.2">
      <c r="A17" s="163" t="s">
        <v>274</v>
      </c>
      <c r="B17" s="172" t="s">
        <v>365</v>
      </c>
      <c r="C17" s="173" t="s">
        <v>44</v>
      </c>
      <c r="D17" s="174">
        <v>3</v>
      </c>
      <c r="E17" s="163"/>
      <c r="F17" s="175"/>
      <c r="G17" s="175"/>
      <c r="H17" s="176"/>
      <c r="I17" s="176"/>
      <c r="J17" s="199">
        <v>0</v>
      </c>
      <c r="K17" s="203">
        <f t="shared" si="0"/>
        <v>0</v>
      </c>
      <c r="L17" s="160"/>
      <c r="M17" s="146"/>
      <c r="N17" s="147"/>
      <c r="O17" s="148"/>
      <c r="P17" s="142"/>
      <c r="Q17" s="142"/>
      <c r="R17" s="144"/>
      <c r="S17" s="144"/>
      <c r="T17" s="142"/>
      <c r="U17" s="142"/>
      <c r="V17" s="149"/>
      <c r="W17" s="145"/>
      <c r="X17" s="145"/>
      <c r="Y17" s="146"/>
      <c r="Z17" s="147"/>
      <c r="AA17" s="148"/>
      <c r="AB17" s="142"/>
      <c r="AC17" s="142"/>
      <c r="AD17" s="144"/>
      <c r="AE17" s="144"/>
      <c r="AF17" s="142"/>
      <c r="AG17" s="142"/>
      <c r="AH17" s="149"/>
      <c r="AI17" s="145"/>
      <c r="AJ17" s="145"/>
      <c r="AK17" s="146"/>
      <c r="AL17" s="147"/>
      <c r="AM17" s="148"/>
      <c r="AN17" s="142"/>
      <c r="AO17" s="142"/>
      <c r="AP17" s="144"/>
      <c r="AQ17" s="144"/>
      <c r="AR17" s="142"/>
      <c r="AS17" s="142"/>
      <c r="AT17" s="149"/>
      <c r="AU17" s="145"/>
      <c r="AV17" s="145"/>
      <c r="AW17" s="146"/>
      <c r="AX17" s="147"/>
      <c r="AY17" s="148"/>
      <c r="AZ17" s="142"/>
      <c r="BA17" s="142"/>
      <c r="BB17" s="144"/>
      <c r="BC17" s="144"/>
      <c r="BD17" s="142"/>
      <c r="BE17" s="142"/>
      <c r="BF17" s="149"/>
      <c r="BG17" s="145"/>
      <c r="BH17" s="145"/>
      <c r="BI17" s="146"/>
      <c r="BJ17" s="147"/>
      <c r="BK17" s="148"/>
      <c r="BL17" s="142"/>
      <c r="BM17" s="142"/>
      <c r="BN17" s="144"/>
      <c r="BO17" s="144"/>
      <c r="BP17" s="142"/>
      <c r="BQ17" s="142"/>
      <c r="BR17" s="149"/>
      <c r="BS17" s="145"/>
      <c r="BT17" s="145"/>
      <c r="BU17" s="146"/>
      <c r="BV17" s="147"/>
      <c r="BW17" s="148"/>
      <c r="BX17" s="142"/>
      <c r="BY17" s="142"/>
      <c r="BZ17" s="144"/>
      <c r="CA17" s="144"/>
      <c r="CB17" s="142"/>
      <c r="CC17" s="142"/>
      <c r="CD17" s="149"/>
      <c r="CE17" s="145"/>
      <c r="CF17" s="145"/>
      <c r="CG17" s="146"/>
      <c r="CH17" s="147"/>
      <c r="CI17" s="148"/>
      <c r="CJ17" s="142"/>
      <c r="CK17" s="142"/>
      <c r="CL17" s="144"/>
      <c r="CM17" s="144"/>
      <c r="CN17" s="142"/>
      <c r="CO17" s="142"/>
      <c r="CP17" s="149"/>
      <c r="CQ17" s="145"/>
      <c r="CR17" s="145"/>
      <c r="CS17" s="146"/>
      <c r="CT17" s="147"/>
      <c r="CU17" s="148"/>
      <c r="CV17" s="142"/>
      <c r="CW17" s="142"/>
      <c r="CX17" s="144"/>
      <c r="CY17" s="144"/>
      <c r="CZ17" s="142"/>
      <c r="DA17" s="142"/>
      <c r="DB17" s="149"/>
      <c r="DC17" s="145"/>
      <c r="DD17" s="145"/>
      <c r="DE17" s="146"/>
      <c r="DF17" s="147"/>
      <c r="DG17" s="148"/>
      <c r="DH17" s="142"/>
      <c r="DI17" s="142"/>
      <c r="DJ17" s="144"/>
      <c r="DK17" s="144"/>
      <c r="DL17" s="142"/>
      <c r="DM17" s="142"/>
      <c r="DN17" s="149"/>
      <c r="DO17" s="145"/>
      <c r="DP17" s="145"/>
      <c r="DQ17" s="146"/>
      <c r="DR17" s="147"/>
      <c r="DS17" s="148"/>
      <c r="DT17" s="142"/>
      <c r="DU17" s="142"/>
      <c r="DV17" s="144"/>
      <c r="DW17" s="144"/>
      <c r="DX17" s="142"/>
      <c r="DY17" s="142"/>
      <c r="DZ17" s="149"/>
      <c r="EA17" s="145"/>
      <c r="EB17" s="145"/>
      <c r="EC17" s="146"/>
      <c r="ED17" s="147"/>
      <c r="EE17" s="148"/>
      <c r="EF17" s="142"/>
      <c r="EG17" s="142"/>
      <c r="EH17" s="144"/>
      <c r="EI17" s="144"/>
      <c r="EJ17" s="142"/>
      <c r="EK17" s="142"/>
      <c r="EL17" s="149"/>
      <c r="EM17" s="145"/>
      <c r="EN17" s="145"/>
      <c r="EO17" s="146"/>
      <c r="EP17" s="147"/>
      <c r="EQ17" s="148"/>
      <c r="ER17" s="142"/>
      <c r="ES17" s="142"/>
      <c r="ET17" s="144"/>
      <c r="EU17" s="144"/>
      <c r="EV17" s="142"/>
      <c r="EW17" s="142"/>
      <c r="EX17" s="149"/>
      <c r="EY17" s="145"/>
      <c r="EZ17" s="145"/>
      <c r="FA17" s="146"/>
      <c r="FB17" s="147"/>
      <c r="FC17" s="148"/>
      <c r="FD17" s="142"/>
      <c r="FE17" s="142"/>
      <c r="FF17" s="144"/>
      <c r="FG17" s="144"/>
      <c r="FH17" s="142"/>
      <c r="FI17" s="142"/>
      <c r="FJ17" s="149"/>
      <c r="FK17" s="145"/>
      <c r="FL17" s="145"/>
      <c r="FM17" s="146"/>
      <c r="FN17" s="147"/>
      <c r="FO17" s="148"/>
      <c r="FP17" s="142"/>
      <c r="FQ17" s="142"/>
      <c r="FR17" s="144"/>
      <c r="FS17" s="144"/>
      <c r="FT17" s="142"/>
      <c r="FU17" s="142"/>
      <c r="FV17" s="149"/>
      <c r="FW17" s="145"/>
      <c r="FX17" s="145"/>
      <c r="FY17" s="146"/>
      <c r="FZ17" s="147"/>
      <c r="GA17" s="148"/>
      <c r="GB17" s="142"/>
      <c r="GC17" s="142"/>
      <c r="GD17" s="144"/>
      <c r="GE17" s="144"/>
      <c r="GF17" s="142"/>
      <c r="GG17" s="142"/>
      <c r="GH17" s="149"/>
      <c r="GI17" s="145"/>
      <c r="GJ17" s="145"/>
      <c r="GK17" s="146"/>
      <c r="GL17" s="147"/>
      <c r="GM17" s="148"/>
      <c r="GN17" s="142"/>
      <c r="GO17" s="142"/>
      <c r="GP17" s="144"/>
      <c r="GQ17" s="144"/>
      <c r="GR17" s="142"/>
      <c r="GS17" s="142"/>
      <c r="GT17" s="149"/>
      <c r="GU17" s="145"/>
      <c r="GV17" s="145"/>
      <c r="GW17" s="146"/>
      <c r="GX17" s="147"/>
      <c r="GY17" s="148"/>
      <c r="GZ17" s="142"/>
      <c r="HA17" s="142"/>
      <c r="HB17" s="144"/>
      <c r="HC17" s="144"/>
      <c r="HD17" s="142"/>
      <c r="HE17" s="142"/>
      <c r="HF17" s="149"/>
      <c r="HG17" s="145"/>
      <c r="HH17" s="145"/>
      <c r="HI17" s="146"/>
      <c r="HJ17" s="147"/>
      <c r="HK17" s="148"/>
      <c r="HL17" s="142"/>
      <c r="HM17" s="142"/>
      <c r="HN17" s="144"/>
      <c r="HO17" s="144"/>
      <c r="HP17" s="142"/>
      <c r="HQ17" s="142"/>
      <c r="HR17" s="149"/>
      <c r="HS17" s="145"/>
      <c r="HT17" s="145"/>
      <c r="HU17" s="146"/>
      <c r="HV17" s="147"/>
      <c r="HW17" s="148"/>
      <c r="HX17" s="142"/>
      <c r="HY17" s="142"/>
      <c r="HZ17" s="144"/>
      <c r="IA17" s="144"/>
      <c r="IB17" s="142"/>
      <c r="IC17" s="142"/>
      <c r="ID17" s="149"/>
      <c r="IE17" s="145"/>
      <c r="IF17" s="145"/>
      <c r="IG17" s="146"/>
      <c r="IH17" s="147"/>
      <c r="II17" s="148"/>
      <c r="IJ17" s="142"/>
      <c r="IK17" s="142"/>
      <c r="IL17" s="144"/>
    </row>
    <row r="18" spans="1:246" s="150" customFormat="1" x14ac:dyDescent="0.2">
      <c r="A18" s="163" t="s">
        <v>276</v>
      </c>
      <c r="B18" s="172" t="s">
        <v>366</v>
      </c>
      <c r="C18" s="173" t="s">
        <v>44</v>
      </c>
      <c r="D18" s="174">
        <v>1</v>
      </c>
      <c r="E18" s="163"/>
      <c r="F18" s="175"/>
      <c r="G18" s="175"/>
      <c r="H18" s="176"/>
      <c r="I18" s="176"/>
      <c r="J18" s="199">
        <v>0</v>
      </c>
      <c r="K18" s="203">
        <f t="shared" si="0"/>
        <v>0</v>
      </c>
      <c r="L18" s="160"/>
      <c r="M18" s="146"/>
      <c r="N18" s="147"/>
      <c r="O18" s="148"/>
      <c r="P18" s="142"/>
      <c r="Q18" s="142"/>
      <c r="R18" s="144"/>
      <c r="S18" s="144"/>
      <c r="T18" s="142"/>
      <c r="U18" s="142"/>
      <c r="V18" s="149"/>
      <c r="W18" s="145"/>
      <c r="X18" s="145"/>
      <c r="Y18" s="146"/>
      <c r="Z18" s="147"/>
      <c r="AA18" s="148"/>
      <c r="AB18" s="142"/>
      <c r="AC18" s="142"/>
      <c r="AD18" s="144"/>
      <c r="AE18" s="144"/>
      <c r="AF18" s="142"/>
      <c r="AG18" s="142"/>
      <c r="AH18" s="149"/>
      <c r="AI18" s="145"/>
      <c r="AJ18" s="145"/>
      <c r="AK18" s="146"/>
      <c r="AL18" s="147"/>
      <c r="AM18" s="148"/>
      <c r="AN18" s="142"/>
      <c r="AO18" s="142"/>
      <c r="AP18" s="144"/>
      <c r="AQ18" s="144"/>
      <c r="AR18" s="142"/>
      <c r="AS18" s="142"/>
      <c r="AT18" s="149"/>
      <c r="AU18" s="145"/>
      <c r="AV18" s="145"/>
      <c r="AW18" s="146"/>
      <c r="AX18" s="147"/>
      <c r="AY18" s="148"/>
      <c r="AZ18" s="142"/>
      <c r="BA18" s="142"/>
      <c r="BB18" s="144"/>
      <c r="BC18" s="144"/>
      <c r="BD18" s="142"/>
      <c r="BE18" s="142"/>
      <c r="BF18" s="149"/>
      <c r="BG18" s="145"/>
      <c r="BH18" s="145"/>
      <c r="BI18" s="146"/>
      <c r="BJ18" s="147"/>
      <c r="BK18" s="148"/>
      <c r="BL18" s="142"/>
      <c r="BM18" s="142"/>
      <c r="BN18" s="144"/>
      <c r="BO18" s="144"/>
      <c r="BP18" s="142"/>
      <c r="BQ18" s="142"/>
      <c r="BR18" s="149"/>
      <c r="BS18" s="145"/>
      <c r="BT18" s="145"/>
      <c r="BU18" s="146"/>
      <c r="BV18" s="147"/>
      <c r="BW18" s="148"/>
      <c r="BX18" s="142"/>
      <c r="BY18" s="142"/>
      <c r="BZ18" s="144"/>
      <c r="CA18" s="144"/>
      <c r="CB18" s="142"/>
      <c r="CC18" s="142"/>
      <c r="CD18" s="149"/>
      <c r="CE18" s="145"/>
      <c r="CF18" s="145"/>
      <c r="CG18" s="146"/>
      <c r="CH18" s="147"/>
      <c r="CI18" s="148"/>
      <c r="CJ18" s="142"/>
      <c r="CK18" s="142"/>
      <c r="CL18" s="144"/>
      <c r="CM18" s="144"/>
      <c r="CN18" s="142"/>
      <c r="CO18" s="142"/>
      <c r="CP18" s="149"/>
      <c r="CQ18" s="145"/>
      <c r="CR18" s="145"/>
      <c r="CS18" s="146"/>
      <c r="CT18" s="147"/>
      <c r="CU18" s="148"/>
      <c r="CV18" s="142"/>
      <c r="CW18" s="142"/>
      <c r="CX18" s="144"/>
      <c r="CY18" s="144"/>
      <c r="CZ18" s="142"/>
      <c r="DA18" s="142"/>
      <c r="DB18" s="149"/>
      <c r="DC18" s="145"/>
      <c r="DD18" s="145"/>
      <c r="DE18" s="146"/>
      <c r="DF18" s="147"/>
      <c r="DG18" s="148"/>
      <c r="DH18" s="142"/>
      <c r="DI18" s="142"/>
      <c r="DJ18" s="144"/>
      <c r="DK18" s="144"/>
      <c r="DL18" s="142"/>
      <c r="DM18" s="142"/>
      <c r="DN18" s="149"/>
      <c r="DO18" s="145"/>
      <c r="DP18" s="145"/>
      <c r="DQ18" s="146"/>
      <c r="DR18" s="147"/>
      <c r="DS18" s="148"/>
      <c r="DT18" s="142"/>
      <c r="DU18" s="142"/>
      <c r="DV18" s="144"/>
      <c r="DW18" s="144"/>
      <c r="DX18" s="142"/>
      <c r="DY18" s="142"/>
      <c r="DZ18" s="149"/>
      <c r="EA18" s="145"/>
      <c r="EB18" s="145"/>
      <c r="EC18" s="146"/>
      <c r="ED18" s="147"/>
      <c r="EE18" s="148"/>
      <c r="EF18" s="142"/>
      <c r="EG18" s="142"/>
      <c r="EH18" s="144"/>
      <c r="EI18" s="144"/>
      <c r="EJ18" s="142"/>
      <c r="EK18" s="142"/>
      <c r="EL18" s="149"/>
      <c r="EM18" s="145"/>
      <c r="EN18" s="145"/>
      <c r="EO18" s="146"/>
      <c r="EP18" s="147"/>
      <c r="EQ18" s="148"/>
      <c r="ER18" s="142"/>
      <c r="ES18" s="142"/>
      <c r="ET18" s="144"/>
      <c r="EU18" s="144"/>
      <c r="EV18" s="142"/>
      <c r="EW18" s="142"/>
      <c r="EX18" s="149"/>
      <c r="EY18" s="145"/>
      <c r="EZ18" s="145"/>
      <c r="FA18" s="146"/>
      <c r="FB18" s="147"/>
      <c r="FC18" s="148"/>
      <c r="FD18" s="142"/>
      <c r="FE18" s="142"/>
      <c r="FF18" s="144"/>
      <c r="FG18" s="144"/>
      <c r="FH18" s="142"/>
      <c r="FI18" s="142"/>
      <c r="FJ18" s="149"/>
      <c r="FK18" s="145"/>
      <c r="FL18" s="145"/>
      <c r="FM18" s="146"/>
      <c r="FN18" s="147"/>
      <c r="FO18" s="148"/>
      <c r="FP18" s="142"/>
      <c r="FQ18" s="142"/>
      <c r="FR18" s="144"/>
      <c r="FS18" s="144"/>
      <c r="FT18" s="142"/>
      <c r="FU18" s="142"/>
      <c r="FV18" s="149"/>
      <c r="FW18" s="145"/>
      <c r="FX18" s="145"/>
      <c r="FY18" s="146"/>
      <c r="FZ18" s="147"/>
      <c r="GA18" s="148"/>
      <c r="GB18" s="142"/>
      <c r="GC18" s="142"/>
      <c r="GD18" s="144"/>
      <c r="GE18" s="144"/>
      <c r="GF18" s="142"/>
      <c r="GG18" s="142"/>
      <c r="GH18" s="149"/>
      <c r="GI18" s="145"/>
      <c r="GJ18" s="145"/>
      <c r="GK18" s="146"/>
      <c r="GL18" s="147"/>
      <c r="GM18" s="148"/>
      <c r="GN18" s="142"/>
      <c r="GO18" s="142"/>
      <c r="GP18" s="144"/>
      <c r="GQ18" s="144"/>
      <c r="GR18" s="142"/>
      <c r="GS18" s="142"/>
      <c r="GT18" s="149"/>
      <c r="GU18" s="145"/>
      <c r="GV18" s="145"/>
      <c r="GW18" s="146"/>
      <c r="GX18" s="147"/>
      <c r="GY18" s="148"/>
      <c r="GZ18" s="142"/>
      <c r="HA18" s="142"/>
      <c r="HB18" s="144"/>
      <c r="HC18" s="144"/>
      <c r="HD18" s="142"/>
      <c r="HE18" s="142"/>
      <c r="HF18" s="149"/>
      <c r="HG18" s="145"/>
      <c r="HH18" s="145"/>
      <c r="HI18" s="146"/>
      <c r="HJ18" s="147"/>
      <c r="HK18" s="148"/>
      <c r="HL18" s="142"/>
      <c r="HM18" s="142"/>
      <c r="HN18" s="144"/>
      <c r="HO18" s="144"/>
      <c r="HP18" s="142"/>
      <c r="HQ18" s="142"/>
      <c r="HR18" s="149"/>
      <c r="HS18" s="145"/>
      <c r="HT18" s="145"/>
      <c r="HU18" s="146"/>
      <c r="HV18" s="147"/>
      <c r="HW18" s="148"/>
      <c r="HX18" s="142"/>
      <c r="HY18" s="142"/>
      <c r="HZ18" s="144"/>
      <c r="IA18" s="144"/>
      <c r="IB18" s="142"/>
      <c r="IC18" s="142"/>
      <c r="ID18" s="149"/>
      <c r="IE18" s="145"/>
      <c r="IF18" s="145"/>
      <c r="IG18" s="146"/>
      <c r="IH18" s="147"/>
      <c r="II18" s="148"/>
      <c r="IJ18" s="142"/>
      <c r="IK18" s="142"/>
      <c r="IL18" s="144"/>
    </row>
    <row r="19" spans="1:246" s="150" customFormat="1" ht="6.75" customHeight="1" x14ac:dyDescent="0.2">
      <c r="A19" s="163"/>
      <c r="B19" s="172"/>
      <c r="C19" s="163"/>
      <c r="D19" s="173"/>
      <c r="E19" s="163"/>
      <c r="F19" s="175"/>
      <c r="G19" s="175"/>
      <c r="H19" s="176"/>
      <c r="I19" s="176"/>
      <c r="J19" s="202"/>
      <c r="K19" s="203"/>
      <c r="L19" s="160"/>
      <c r="M19" s="146"/>
      <c r="N19" s="147"/>
      <c r="O19" s="148"/>
      <c r="P19" s="142"/>
      <c r="Q19" s="142"/>
      <c r="R19" s="144"/>
      <c r="S19" s="144"/>
      <c r="T19" s="142"/>
      <c r="U19" s="142"/>
      <c r="V19" s="149"/>
      <c r="W19" s="145"/>
      <c r="X19" s="145"/>
      <c r="Y19" s="146"/>
      <c r="Z19" s="147"/>
      <c r="AA19" s="148"/>
      <c r="AB19" s="142"/>
      <c r="AC19" s="142"/>
      <c r="AD19" s="144"/>
      <c r="AE19" s="144"/>
      <c r="AF19" s="142"/>
      <c r="AG19" s="142"/>
      <c r="AH19" s="149"/>
      <c r="AI19" s="145"/>
      <c r="AJ19" s="145"/>
      <c r="AK19" s="146"/>
      <c r="AL19" s="147"/>
      <c r="AM19" s="148"/>
      <c r="AN19" s="142"/>
      <c r="AO19" s="142"/>
      <c r="AP19" s="144"/>
      <c r="AQ19" s="144"/>
      <c r="AR19" s="142"/>
      <c r="AS19" s="142"/>
      <c r="AT19" s="149"/>
      <c r="AU19" s="145"/>
      <c r="AV19" s="145"/>
      <c r="AW19" s="146"/>
      <c r="AX19" s="147"/>
      <c r="AY19" s="148"/>
      <c r="AZ19" s="142"/>
      <c r="BA19" s="142"/>
      <c r="BB19" s="144"/>
      <c r="BC19" s="144"/>
      <c r="BD19" s="142"/>
      <c r="BE19" s="142"/>
      <c r="BF19" s="149"/>
      <c r="BG19" s="145"/>
      <c r="BH19" s="145"/>
      <c r="BI19" s="146"/>
      <c r="BJ19" s="147"/>
      <c r="BK19" s="148"/>
      <c r="BL19" s="142"/>
      <c r="BM19" s="142"/>
      <c r="BN19" s="144"/>
      <c r="BO19" s="144"/>
      <c r="BP19" s="142"/>
      <c r="BQ19" s="142"/>
      <c r="BR19" s="149"/>
      <c r="BS19" s="145"/>
      <c r="BT19" s="145"/>
      <c r="BU19" s="146"/>
      <c r="BV19" s="147"/>
      <c r="BW19" s="148"/>
      <c r="BX19" s="142"/>
      <c r="BY19" s="142"/>
      <c r="BZ19" s="144"/>
      <c r="CA19" s="144"/>
      <c r="CB19" s="142"/>
      <c r="CC19" s="142"/>
      <c r="CD19" s="149"/>
      <c r="CE19" s="145"/>
      <c r="CF19" s="145"/>
      <c r="CG19" s="146"/>
      <c r="CH19" s="147"/>
      <c r="CI19" s="148"/>
      <c r="CJ19" s="142"/>
      <c r="CK19" s="142"/>
      <c r="CL19" s="144"/>
      <c r="CM19" s="144"/>
      <c r="CN19" s="142"/>
      <c r="CO19" s="142"/>
      <c r="CP19" s="149"/>
      <c r="CQ19" s="145"/>
      <c r="CR19" s="145"/>
      <c r="CS19" s="146"/>
      <c r="CT19" s="147"/>
      <c r="CU19" s="148"/>
      <c r="CV19" s="142"/>
      <c r="CW19" s="142"/>
      <c r="CX19" s="144"/>
      <c r="CY19" s="144"/>
      <c r="CZ19" s="142"/>
      <c r="DA19" s="142"/>
      <c r="DB19" s="149"/>
      <c r="DC19" s="145"/>
      <c r="DD19" s="145"/>
      <c r="DE19" s="146"/>
      <c r="DF19" s="147"/>
      <c r="DG19" s="148"/>
      <c r="DH19" s="142"/>
      <c r="DI19" s="142"/>
      <c r="DJ19" s="144"/>
      <c r="DK19" s="144"/>
      <c r="DL19" s="142"/>
      <c r="DM19" s="142"/>
      <c r="DN19" s="149"/>
      <c r="DO19" s="145"/>
      <c r="DP19" s="145"/>
      <c r="DQ19" s="146"/>
      <c r="DR19" s="147"/>
      <c r="DS19" s="148"/>
      <c r="DT19" s="142"/>
      <c r="DU19" s="142"/>
      <c r="DV19" s="144"/>
      <c r="DW19" s="144"/>
      <c r="DX19" s="142"/>
      <c r="DY19" s="142"/>
      <c r="DZ19" s="149"/>
      <c r="EA19" s="145"/>
      <c r="EB19" s="145"/>
      <c r="EC19" s="146"/>
      <c r="ED19" s="147"/>
      <c r="EE19" s="148"/>
      <c r="EF19" s="142"/>
      <c r="EG19" s="142"/>
      <c r="EH19" s="144"/>
      <c r="EI19" s="144"/>
      <c r="EJ19" s="142"/>
      <c r="EK19" s="142"/>
      <c r="EL19" s="149"/>
      <c r="EM19" s="145"/>
      <c r="EN19" s="145"/>
      <c r="EO19" s="146"/>
      <c r="EP19" s="147"/>
      <c r="EQ19" s="148"/>
      <c r="ER19" s="142"/>
      <c r="ES19" s="142"/>
      <c r="ET19" s="144"/>
      <c r="EU19" s="144"/>
      <c r="EV19" s="142"/>
      <c r="EW19" s="142"/>
      <c r="EX19" s="149"/>
      <c r="EY19" s="145"/>
      <c r="EZ19" s="145"/>
      <c r="FA19" s="146"/>
      <c r="FB19" s="147"/>
      <c r="FC19" s="148"/>
      <c r="FD19" s="142"/>
      <c r="FE19" s="142"/>
      <c r="FF19" s="144"/>
      <c r="FG19" s="144"/>
      <c r="FH19" s="142"/>
      <c r="FI19" s="142"/>
      <c r="FJ19" s="149"/>
      <c r="FK19" s="145"/>
      <c r="FL19" s="145"/>
      <c r="FM19" s="146"/>
      <c r="FN19" s="147"/>
      <c r="FO19" s="148"/>
      <c r="FP19" s="142"/>
      <c r="FQ19" s="142"/>
      <c r="FR19" s="144"/>
      <c r="FS19" s="144"/>
      <c r="FT19" s="142"/>
      <c r="FU19" s="142"/>
      <c r="FV19" s="149"/>
      <c r="FW19" s="145"/>
      <c r="FX19" s="145"/>
      <c r="FY19" s="146"/>
      <c r="FZ19" s="147"/>
      <c r="GA19" s="148"/>
      <c r="GB19" s="142"/>
      <c r="GC19" s="142"/>
      <c r="GD19" s="144"/>
      <c r="GE19" s="144"/>
      <c r="GF19" s="142"/>
      <c r="GG19" s="142"/>
      <c r="GH19" s="149"/>
      <c r="GI19" s="145"/>
      <c r="GJ19" s="145"/>
      <c r="GK19" s="146"/>
      <c r="GL19" s="147"/>
      <c r="GM19" s="148"/>
      <c r="GN19" s="142"/>
      <c r="GO19" s="142"/>
      <c r="GP19" s="144"/>
      <c r="GQ19" s="144"/>
      <c r="GR19" s="142"/>
      <c r="GS19" s="142"/>
      <c r="GT19" s="149"/>
      <c r="GU19" s="145"/>
      <c r="GV19" s="145"/>
      <c r="GW19" s="146"/>
      <c r="GX19" s="147"/>
      <c r="GY19" s="148"/>
      <c r="GZ19" s="142"/>
      <c r="HA19" s="142"/>
      <c r="HB19" s="144"/>
      <c r="HC19" s="144"/>
      <c r="HD19" s="142"/>
      <c r="HE19" s="142"/>
      <c r="HF19" s="149"/>
      <c r="HG19" s="145"/>
      <c r="HH19" s="145"/>
      <c r="HI19" s="146"/>
      <c r="HJ19" s="147"/>
      <c r="HK19" s="148"/>
      <c r="HL19" s="142"/>
      <c r="HM19" s="142"/>
      <c r="HN19" s="144"/>
      <c r="HO19" s="144"/>
      <c r="HP19" s="142"/>
      <c r="HQ19" s="142"/>
      <c r="HR19" s="149"/>
      <c r="HS19" s="145"/>
      <c r="HT19" s="145"/>
      <c r="HU19" s="146"/>
      <c r="HV19" s="147"/>
      <c r="HW19" s="148"/>
      <c r="HX19" s="142"/>
      <c r="HY19" s="142"/>
      <c r="HZ19" s="144"/>
      <c r="IA19" s="144"/>
      <c r="IB19" s="142"/>
      <c r="IC19" s="142"/>
      <c r="ID19" s="149"/>
      <c r="IE19" s="145"/>
      <c r="IF19" s="145"/>
      <c r="IG19" s="146"/>
      <c r="IH19" s="147"/>
      <c r="II19" s="148"/>
      <c r="IJ19" s="142"/>
      <c r="IK19" s="142"/>
      <c r="IL19" s="144"/>
    </row>
    <row r="20" spans="1:246" s="150" customFormat="1" x14ac:dyDescent="0.2">
      <c r="A20" s="163"/>
      <c r="B20" s="164" t="s">
        <v>367</v>
      </c>
      <c r="C20" s="195"/>
      <c r="D20" s="174"/>
      <c r="E20" s="163"/>
      <c r="F20" s="175"/>
      <c r="G20" s="175"/>
      <c r="H20" s="176"/>
      <c r="I20" s="176"/>
      <c r="J20" s="202"/>
      <c r="K20" s="203"/>
      <c r="L20" s="160"/>
      <c r="M20" s="146"/>
      <c r="N20" s="147"/>
      <c r="O20" s="148"/>
      <c r="P20" s="142"/>
      <c r="Q20" s="142"/>
      <c r="R20" s="144"/>
      <c r="S20" s="144"/>
      <c r="T20" s="142"/>
      <c r="U20" s="142"/>
      <c r="V20" s="149"/>
      <c r="W20" s="145"/>
      <c r="X20" s="145"/>
      <c r="Y20" s="146"/>
      <c r="Z20" s="147"/>
      <c r="AA20" s="148"/>
      <c r="AB20" s="142"/>
      <c r="AC20" s="142"/>
      <c r="AD20" s="144"/>
      <c r="AE20" s="144"/>
      <c r="AF20" s="142"/>
      <c r="AG20" s="142"/>
      <c r="AH20" s="149"/>
      <c r="AI20" s="145"/>
      <c r="AJ20" s="145"/>
      <c r="AK20" s="146"/>
      <c r="AL20" s="147"/>
      <c r="AM20" s="148"/>
      <c r="AN20" s="142"/>
      <c r="AO20" s="142"/>
      <c r="AP20" s="144"/>
      <c r="AQ20" s="144"/>
      <c r="AR20" s="142"/>
      <c r="AS20" s="142"/>
      <c r="AT20" s="149"/>
      <c r="AU20" s="145"/>
      <c r="AV20" s="145"/>
      <c r="AW20" s="146"/>
      <c r="AX20" s="147"/>
      <c r="AY20" s="148"/>
      <c r="AZ20" s="142"/>
      <c r="BA20" s="142"/>
      <c r="BB20" s="144"/>
      <c r="BC20" s="144"/>
      <c r="BD20" s="142"/>
      <c r="BE20" s="142"/>
      <c r="BF20" s="149"/>
      <c r="BG20" s="145"/>
      <c r="BH20" s="145"/>
      <c r="BI20" s="146"/>
      <c r="BJ20" s="147"/>
      <c r="BK20" s="148"/>
      <c r="BL20" s="142"/>
      <c r="BM20" s="142"/>
      <c r="BN20" s="144"/>
      <c r="BO20" s="144"/>
      <c r="BP20" s="142"/>
      <c r="BQ20" s="142"/>
      <c r="BR20" s="149"/>
      <c r="BS20" s="145"/>
      <c r="BT20" s="145"/>
      <c r="BU20" s="146"/>
      <c r="BV20" s="147"/>
      <c r="BW20" s="148"/>
      <c r="BX20" s="142"/>
      <c r="BY20" s="142"/>
      <c r="BZ20" s="144"/>
      <c r="CA20" s="144"/>
      <c r="CB20" s="142"/>
      <c r="CC20" s="142"/>
      <c r="CD20" s="149"/>
      <c r="CE20" s="145"/>
      <c r="CF20" s="145"/>
      <c r="CG20" s="146"/>
      <c r="CH20" s="147"/>
      <c r="CI20" s="148"/>
      <c r="CJ20" s="142"/>
      <c r="CK20" s="142"/>
      <c r="CL20" s="144"/>
      <c r="CM20" s="144"/>
      <c r="CN20" s="142"/>
      <c r="CO20" s="142"/>
      <c r="CP20" s="149"/>
      <c r="CQ20" s="145"/>
      <c r="CR20" s="145"/>
      <c r="CS20" s="146"/>
      <c r="CT20" s="147"/>
      <c r="CU20" s="148"/>
      <c r="CV20" s="142"/>
      <c r="CW20" s="142"/>
      <c r="CX20" s="144"/>
      <c r="CY20" s="144"/>
      <c r="CZ20" s="142"/>
      <c r="DA20" s="142"/>
      <c r="DB20" s="149"/>
      <c r="DC20" s="145"/>
      <c r="DD20" s="145"/>
      <c r="DE20" s="146"/>
      <c r="DF20" s="147"/>
      <c r="DG20" s="148"/>
      <c r="DH20" s="142"/>
      <c r="DI20" s="142"/>
      <c r="DJ20" s="144"/>
      <c r="DK20" s="144"/>
      <c r="DL20" s="142"/>
      <c r="DM20" s="142"/>
      <c r="DN20" s="149"/>
      <c r="DO20" s="145"/>
      <c r="DP20" s="145"/>
      <c r="DQ20" s="146"/>
      <c r="DR20" s="147"/>
      <c r="DS20" s="148"/>
      <c r="DT20" s="142"/>
      <c r="DU20" s="142"/>
      <c r="DV20" s="144"/>
      <c r="DW20" s="144"/>
      <c r="DX20" s="142"/>
      <c r="DY20" s="142"/>
      <c r="DZ20" s="149"/>
      <c r="EA20" s="145"/>
      <c r="EB20" s="145"/>
      <c r="EC20" s="146"/>
      <c r="ED20" s="147"/>
      <c r="EE20" s="148"/>
      <c r="EF20" s="142"/>
      <c r="EG20" s="142"/>
      <c r="EH20" s="144"/>
      <c r="EI20" s="144"/>
      <c r="EJ20" s="142"/>
      <c r="EK20" s="142"/>
      <c r="EL20" s="149"/>
      <c r="EM20" s="145"/>
      <c r="EN20" s="145"/>
      <c r="EO20" s="146"/>
      <c r="EP20" s="147"/>
      <c r="EQ20" s="148"/>
      <c r="ER20" s="142"/>
      <c r="ES20" s="142"/>
      <c r="ET20" s="144"/>
      <c r="EU20" s="144"/>
      <c r="EV20" s="142"/>
      <c r="EW20" s="142"/>
      <c r="EX20" s="149"/>
      <c r="EY20" s="145"/>
      <c r="EZ20" s="145"/>
      <c r="FA20" s="146"/>
      <c r="FB20" s="147"/>
      <c r="FC20" s="148"/>
      <c r="FD20" s="142"/>
      <c r="FE20" s="142"/>
      <c r="FF20" s="144"/>
      <c r="FG20" s="144"/>
      <c r="FH20" s="142"/>
      <c r="FI20" s="142"/>
      <c r="FJ20" s="149"/>
      <c r="FK20" s="145"/>
      <c r="FL20" s="145"/>
      <c r="FM20" s="146"/>
      <c r="FN20" s="147"/>
      <c r="FO20" s="148"/>
      <c r="FP20" s="142"/>
      <c r="FQ20" s="142"/>
      <c r="FR20" s="144"/>
      <c r="FS20" s="144"/>
      <c r="FT20" s="142"/>
      <c r="FU20" s="142"/>
      <c r="FV20" s="149"/>
      <c r="FW20" s="145"/>
      <c r="FX20" s="145"/>
      <c r="FY20" s="146"/>
      <c r="FZ20" s="147"/>
      <c r="GA20" s="148"/>
      <c r="GB20" s="142"/>
      <c r="GC20" s="142"/>
      <c r="GD20" s="144"/>
      <c r="GE20" s="144"/>
      <c r="GF20" s="142"/>
      <c r="GG20" s="142"/>
      <c r="GH20" s="149"/>
      <c r="GI20" s="145"/>
      <c r="GJ20" s="145"/>
      <c r="GK20" s="146"/>
      <c r="GL20" s="147"/>
      <c r="GM20" s="148"/>
      <c r="GN20" s="142"/>
      <c r="GO20" s="142"/>
      <c r="GP20" s="144"/>
      <c r="GQ20" s="144"/>
      <c r="GR20" s="142"/>
      <c r="GS20" s="142"/>
      <c r="GT20" s="149"/>
      <c r="GU20" s="145"/>
      <c r="GV20" s="145"/>
      <c r="GW20" s="146"/>
      <c r="GX20" s="147"/>
      <c r="GY20" s="148"/>
      <c r="GZ20" s="142"/>
      <c r="HA20" s="142"/>
      <c r="HB20" s="144"/>
      <c r="HC20" s="144"/>
      <c r="HD20" s="142"/>
      <c r="HE20" s="142"/>
      <c r="HF20" s="149"/>
      <c r="HG20" s="145"/>
      <c r="HH20" s="145"/>
      <c r="HI20" s="146"/>
      <c r="HJ20" s="147"/>
      <c r="HK20" s="148"/>
      <c r="HL20" s="142"/>
      <c r="HM20" s="142"/>
      <c r="HN20" s="144"/>
      <c r="HO20" s="144"/>
      <c r="HP20" s="142"/>
      <c r="HQ20" s="142"/>
      <c r="HR20" s="149"/>
      <c r="HS20" s="145"/>
      <c r="HT20" s="145"/>
      <c r="HU20" s="146"/>
      <c r="HV20" s="147"/>
      <c r="HW20" s="148"/>
      <c r="HX20" s="142"/>
      <c r="HY20" s="142"/>
      <c r="HZ20" s="144"/>
      <c r="IA20" s="144"/>
      <c r="IB20" s="142"/>
      <c r="IC20" s="142"/>
      <c r="ID20" s="149"/>
      <c r="IE20" s="145"/>
      <c r="IF20" s="145"/>
      <c r="IG20" s="146"/>
      <c r="IH20" s="147"/>
      <c r="II20" s="148"/>
      <c r="IJ20" s="142"/>
      <c r="IK20" s="142"/>
      <c r="IL20" s="144"/>
    </row>
    <row r="21" spans="1:246" s="150" customFormat="1" x14ac:dyDescent="0.2">
      <c r="A21" s="163" t="s">
        <v>278</v>
      </c>
      <c r="B21" s="172" t="s">
        <v>368</v>
      </c>
      <c r="C21" s="173" t="s">
        <v>20</v>
      </c>
      <c r="D21" s="174">
        <v>6</v>
      </c>
      <c r="E21" s="163"/>
      <c r="F21" s="175"/>
      <c r="G21" s="175"/>
      <c r="H21" s="176"/>
      <c r="I21" s="176"/>
      <c r="J21" s="199">
        <v>0</v>
      </c>
      <c r="K21" s="203">
        <f t="shared" si="0"/>
        <v>0</v>
      </c>
      <c r="L21" s="160"/>
      <c r="M21" s="146"/>
      <c r="N21" s="147"/>
      <c r="O21" s="148"/>
      <c r="P21" s="142"/>
      <c r="Q21" s="142"/>
      <c r="R21" s="144"/>
      <c r="S21" s="144"/>
      <c r="T21" s="142"/>
      <c r="U21" s="142"/>
      <c r="V21" s="149"/>
      <c r="W21" s="145"/>
      <c r="X21" s="145"/>
      <c r="Y21" s="146"/>
      <c r="Z21" s="147"/>
      <c r="AA21" s="148"/>
      <c r="AB21" s="142"/>
      <c r="AC21" s="142"/>
      <c r="AD21" s="144"/>
      <c r="AE21" s="144"/>
      <c r="AF21" s="142"/>
      <c r="AG21" s="142"/>
      <c r="AH21" s="149"/>
      <c r="AI21" s="145"/>
      <c r="AJ21" s="145"/>
      <c r="AK21" s="146"/>
      <c r="AL21" s="147"/>
      <c r="AM21" s="148"/>
      <c r="AN21" s="142"/>
      <c r="AO21" s="142"/>
      <c r="AP21" s="144"/>
      <c r="AQ21" s="144"/>
      <c r="AR21" s="142"/>
      <c r="AS21" s="142"/>
      <c r="AT21" s="149"/>
      <c r="AU21" s="145"/>
      <c r="AV21" s="145"/>
      <c r="AW21" s="146"/>
      <c r="AX21" s="147"/>
      <c r="AY21" s="148"/>
      <c r="AZ21" s="142"/>
      <c r="BA21" s="142"/>
      <c r="BB21" s="144"/>
      <c r="BC21" s="144"/>
      <c r="BD21" s="142"/>
      <c r="BE21" s="142"/>
      <c r="BF21" s="149"/>
      <c r="BG21" s="145"/>
      <c r="BH21" s="145"/>
      <c r="BI21" s="146"/>
      <c r="BJ21" s="147"/>
      <c r="BK21" s="148"/>
      <c r="BL21" s="142"/>
      <c r="BM21" s="142"/>
      <c r="BN21" s="144"/>
      <c r="BO21" s="144"/>
      <c r="BP21" s="142"/>
      <c r="BQ21" s="142"/>
      <c r="BR21" s="149"/>
      <c r="BS21" s="145"/>
      <c r="BT21" s="145"/>
      <c r="BU21" s="146"/>
      <c r="BV21" s="147"/>
      <c r="BW21" s="148"/>
      <c r="BX21" s="142"/>
      <c r="BY21" s="142"/>
      <c r="BZ21" s="144"/>
      <c r="CA21" s="144"/>
      <c r="CB21" s="142"/>
      <c r="CC21" s="142"/>
      <c r="CD21" s="149"/>
      <c r="CE21" s="145"/>
      <c r="CF21" s="145"/>
      <c r="CG21" s="146"/>
      <c r="CH21" s="147"/>
      <c r="CI21" s="148"/>
      <c r="CJ21" s="142"/>
      <c r="CK21" s="142"/>
      <c r="CL21" s="144"/>
      <c r="CM21" s="144"/>
      <c r="CN21" s="142"/>
      <c r="CO21" s="142"/>
      <c r="CP21" s="149"/>
      <c r="CQ21" s="145"/>
      <c r="CR21" s="145"/>
      <c r="CS21" s="146"/>
      <c r="CT21" s="147"/>
      <c r="CU21" s="148"/>
      <c r="CV21" s="142"/>
      <c r="CW21" s="142"/>
      <c r="CX21" s="144"/>
      <c r="CY21" s="144"/>
      <c r="CZ21" s="142"/>
      <c r="DA21" s="142"/>
      <c r="DB21" s="149"/>
      <c r="DC21" s="145"/>
      <c r="DD21" s="145"/>
      <c r="DE21" s="146"/>
      <c r="DF21" s="147"/>
      <c r="DG21" s="148"/>
      <c r="DH21" s="142"/>
      <c r="DI21" s="142"/>
      <c r="DJ21" s="144"/>
      <c r="DK21" s="144"/>
      <c r="DL21" s="142"/>
      <c r="DM21" s="142"/>
      <c r="DN21" s="149"/>
      <c r="DO21" s="145"/>
      <c r="DP21" s="145"/>
      <c r="DQ21" s="146"/>
      <c r="DR21" s="147"/>
      <c r="DS21" s="148"/>
      <c r="DT21" s="142"/>
      <c r="DU21" s="142"/>
      <c r="DV21" s="144"/>
      <c r="DW21" s="144"/>
      <c r="DX21" s="142"/>
      <c r="DY21" s="142"/>
      <c r="DZ21" s="149"/>
      <c r="EA21" s="145"/>
      <c r="EB21" s="145"/>
      <c r="EC21" s="146"/>
      <c r="ED21" s="147"/>
      <c r="EE21" s="148"/>
      <c r="EF21" s="142"/>
      <c r="EG21" s="142"/>
      <c r="EH21" s="144"/>
      <c r="EI21" s="144"/>
      <c r="EJ21" s="142"/>
      <c r="EK21" s="142"/>
      <c r="EL21" s="149"/>
      <c r="EM21" s="145"/>
      <c r="EN21" s="145"/>
      <c r="EO21" s="146"/>
      <c r="EP21" s="147"/>
      <c r="EQ21" s="148"/>
      <c r="ER21" s="142"/>
      <c r="ES21" s="142"/>
      <c r="ET21" s="144"/>
      <c r="EU21" s="144"/>
      <c r="EV21" s="142"/>
      <c r="EW21" s="142"/>
      <c r="EX21" s="149"/>
      <c r="EY21" s="145"/>
      <c r="EZ21" s="145"/>
      <c r="FA21" s="146"/>
      <c r="FB21" s="147"/>
      <c r="FC21" s="148"/>
      <c r="FD21" s="142"/>
      <c r="FE21" s="142"/>
      <c r="FF21" s="144"/>
      <c r="FG21" s="144"/>
      <c r="FH21" s="142"/>
      <c r="FI21" s="142"/>
      <c r="FJ21" s="149"/>
      <c r="FK21" s="145"/>
      <c r="FL21" s="145"/>
      <c r="FM21" s="146"/>
      <c r="FN21" s="147"/>
      <c r="FO21" s="148"/>
      <c r="FP21" s="142"/>
      <c r="FQ21" s="142"/>
      <c r="FR21" s="144"/>
      <c r="FS21" s="144"/>
      <c r="FT21" s="142"/>
      <c r="FU21" s="142"/>
      <c r="FV21" s="149"/>
      <c r="FW21" s="145"/>
      <c r="FX21" s="145"/>
      <c r="FY21" s="146"/>
      <c r="FZ21" s="147"/>
      <c r="GA21" s="148"/>
      <c r="GB21" s="142"/>
      <c r="GC21" s="142"/>
      <c r="GD21" s="144"/>
      <c r="GE21" s="144"/>
      <c r="GF21" s="142"/>
      <c r="GG21" s="142"/>
      <c r="GH21" s="149"/>
      <c r="GI21" s="145"/>
      <c r="GJ21" s="145"/>
      <c r="GK21" s="146"/>
      <c r="GL21" s="147"/>
      <c r="GM21" s="148"/>
      <c r="GN21" s="142"/>
      <c r="GO21" s="142"/>
      <c r="GP21" s="144"/>
      <c r="GQ21" s="144"/>
      <c r="GR21" s="142"/>
      <c r="GS21" s="142"/>
      <c r="GT21" s="149"/>
      <c r="GU21" s="145"/>
      <c r="GV21" s="145"/>
      <c r="GW21" s="146"/>
      <c r="GX21" s="147"/>
      <c r="GY21" s="148"/>
      <c r="GZ21" s="142"/>
      <c r="HA21" s="142"/>
      <c r="HB21" s="144"/>
      <c r="HC21" s="144"/>
      <c r="HD21" s="142"/>
      <c r="HE21" s="142"/>
      <c r="HF21" s="149"/>
      <c r="HG21" s="145"/>
      <c r="HH21" s="145"/>
      <c r="HI21" s="146"/>
      <c r="HJ21" s="147"/>
      <c r="HK21" s="148"/>
      <c r="HL21" s="142"/>
      <c r="HM21" s="142"/>
      <c r="HN21" s="144"/>
      <c r="HO21" s="144"/>
      <c r="HP21" s="142"/>
      <c r="HQ21" s="142"/>
      <c r="HR21" s="149"/>
      <c r="HS21" s="145"/>
      <c r="HT21" s="145"/>
      <c r="HU21" s="146"/>
      <c r="HV21" s="147"/>
      <c r="HW21" s="148"/>
      <c r="HX21" s="142"/>
      <c r="HY21" s="142"/>
      <c r="HZ21" s="144"/>
      <c r="IA21" s="144"/>
      <c r="IB21" s="142"/>
      <c r="IC21" s="142"/>
      <c r="ID21" s="149"/>
      <c r="IE21" s="145"/>
      <c r="IF21" s="145"/>
      <c r="IG21" s="146"/>
      <c r="IH21" s="147"/>
      <c r="II21" s="148"/>
      <c r="IJ21" s="142"/>
      <c r="IK21" s="142"/>
      <c r="IL21" s="144"/>
    </row>
    <row r="22" spans="1:246" s="150" customFormat="1" x14ac:dyDescent="0.2">
      <c r="A22" s="163" t="s">
        <v>280</v>
      </c>
      <c r="B22" s="172" t="s">
        <v>369</v>
      </c>
      <c r="C22" s="173" t="s">
        <v>44</v>
      </c>
      <c r="D22" s="174">
        <v>1</v>
      </c>
      <c r="E22" s="163"/>
      <c r="F22" s="175"/>
      <c r="G22" s="175"/>
      <c r="H22" s="176"/>
      <c r="I22" s="176"/>
      <c r="J22" s="199">
        <v>0</v>
      </c>
      <c r="K22" s="203">
        <f t="shared" si="0"/>
        <v>0</v>
      </c>
      <c r="L22" s="160"/>
      <c r="M22" s="146"/>
      <c r="N22" s="147"/>
      <c r="O22" s="148"/>
      <c r="P22" s="142"/>
      <c r="Q22" s="142"/>
      <c r="R22" s="144"/>
      <c r="S22" s="144"/>
      <c r="T22" s="142"/>
      <c r="U22" s="142"/>
      <c r="V22" s="149"/>
      <c r="W22" s="145"/>
      <c r="X22" s="145"/>
      <c r="Y22" s="146"/>
      <c r="Z22" s="147"/>
      <c r="AA22" s="148"/>
      <c r="AB22" s="142"/>
      <c r="AC22" s="142"/>
      <c r="AD22" s="144"/>
      <c r="AE22" s="144"/>
      <c r="AF22" s="142"/>
      <c r="AG22" s="142"/>
      <c r="AH22" s="149"/>
      <c r="AI22" s="145"/>
      <c r="AJ22" s="145"/>
      <c r="AK22" s="146"/>
      <c r="AL22" s="147"/>
      <c r="AM22" s="148"/>
      <c r="AN22" s="142"/>
      <c r="AO22" s="142"/>
      <c r="AP22" s="144"/>
      <c r="AQ22" s="144"/>
      <c r="AR22" s="142"/>
      <c r="AS22" s="142"/>
      <c r="AT22" s="149"/>
      <c r="AU22" s="145"/>
      <c r="AV22" s="145"/>
      <c r="AW22" s="146"/>
      <c r="AX22" s="147"/>
      <c r="AY22" s="148"/>
      <c r="AZ22" s="142"/>
      <c r="BA22" s="142"/>
      <c r="BB22" s="144"/>
      <c r="BC22" s="144"/>
      <c r="BD22" s="142"/>
      <c r="BE22" s="142"/>
      <c r="BF22" s="149"/>
      <c r="BG22" s="145"/>
      <c r="BH22" s="145"/>
      <c r="BI22" s="146"/>
      <c r="BJ22" s="147"/>
      <c r="BK22" s="148"/>
      <c r="BL22" s="142"/>
      <c r="BM22" s="142"/>
      <c r="BN22" s="144"/>
      <c r="BO22" s="144"/>
      <c r="BP22" s="142"/>
      <c r="BQ22" s="142"/>
      <c r="BR22" s="149"/>
      <c r="BS22" s="145"/>
      <c r="BT22" s="145"/>
      <c r="BU22" s="146"/>
      <c r="BV22" s="147"/>
      <c r="BW22" s="148"/>
      <c r="BX22" s="142"/>
      <c r="BY22" s="142"/>
      <c r="BZ22" s="144"/>
      <c r="CA22" s="144"/>
      <c r="CB22" s="142"/>
      <c r="CC22" s="142"/>
      <c r="CD22" s="149"/>
      <c r="CE22" s="145"/>
      <c r="CF22" s="145"/>
      <c r="CG22" s="146"/>
      <c r="CH22" s="147"/>
      <c r="CI22" s="148"/>
      <c r="CJ22" s="142"/>
      <c r="CK22" s="142"/>
      <c r="CL22" s="144"/>
      <c r="CM22" s="144"/>
      <c r="CN22" s="142"/>
      <c r="CO22" s="142"/>
      <c r="CP22" s="149"/>
      <c r="CQ22" s="145"/>
      <c r="CR22" s="145"/>
      <c r="CS22" s="146"/>
      <c r="CT22" s="147"/>
      <c r="CU22" s="148"/>
      <c r="CV22" s="142"/>
      <c r="CW22" s="142"/>
      <c r="CX22" s="144"/>
      <c r="CY22" s="144"/>
      <c r="CZ22" s="142"/>
      <c r="DA22" s="142"/>
      <c r="DB22" s="149"/>
      <c r="DC22" s="145"/>
      <c r="DD22" s="145"/>
      <c r="DE22" s="146"/>
      <c r="DF22" s="147"/>
      <c r="DG22" s="148"/>
      <c r="DH22" s="142"/>
      <c r="DI22" s="142"/>
      <c r="DJ22" s="144"/>
      <c r="DK22" s="144"/>
      <c r="DL22" s="142"/>
      <c r="DM22" s="142"/>
      <c r="DN22" s="149"/>
      <c r="DO22" s="145"/>
      <c r="DP22" s="145"/>
      <c r="DQ22" s="146"/>
      <c r="DR22" s="147"/>
      <c r="DS22" s="148"/>
      <c r="DT22" s="142"/>
      <c r="DU22" s="142"/>
      <c r="DV22" s="144"/>
      <c r="DW22" s="144"/>
      <c r="DX22" s="142"/>
      <c r="DY22" s="142"/>
      <c r="DZ22" s="149"/>
      <c r="EA22" s="145"/>
      <c r="EB22" s="145"/>
      <c r="EC22" s="146"/>
      <c r="ED22" s="147"/>
      <c r="EE22" s="148"/>
      <c r="EF22" s="142"/>
      <c r="EG22" s="142"/>
      <c r="EH22" s="144"/>
      <c r="EI22" s="144"/>
      <c r="EJ22" s="142"/>
      <c r="EK22" s="142"/>
      <c r="EL22" s="149"/>
      <c r="EM22" s="145"/>
      <c r="EN22" s="145"/>
      <c r="EO22" s="146"/>
      <c r="EP22" s="147"/>
      <c r="EQ22" s="148"/>
      <c r="ER22" s="142"/>
      <c r="ES22" s="142"/>
      <c r="ET22" s="144"/>
      <c r="EU22" s="144"/>
      <c r="EV22" s="142"/>
      <c r="EW22" s="142"/>
      <c r="EX22" s="149"/>
      <c r="EY22" s="145"/>
      <c r="EZ22" s="145"/>
      <c r="FA22" s="146"/>
      <c r="FB22" s="147"/>
      <c r="FC22" s="148"/>
      <c r="FD22" s="142"/>
      <c r="FE22" s="142"/>
      <c r="FF22" s="144"/>
      <c r="FG22" s="144"/>
      <c r="FH22" s="142"/>
      <c r="FI22" s="142"/>
      <c r="FJ22" s="149"/>
      <c r="FK22" s="145"/>
      <c r="FL22" s="145"/>
      <c r="FM22" s="146"/>
      <c r="FN22" s="147"/>
      <c r="FO22" s="148"/>
      <c r="FP22" s="142"/>
      <c r="FQ22" s="142"/>
      <c r="FR22" s="144"/>
      <c r="FS22" s="144"/>
      <c r="FT22" s="142"/>
      <c r="FU22" s="142"/>
      <c r="FV22" s="149"/>
      <c r="FW22" s="145"/>
      <c r="FX22" s="145"/>
      <c r="FY22" s="146"/>
      <c r="FZ22" s="147"/>
      <c r="GA22" s="148"/>
      <c r="GB22" s="142"/>
      <c r="GC22" s="142"/>
      <c r="GD22" s="144"/>
      <c r="GE22" s="144"/>
      <c r="GF22" s="142"/>
      <c r="GG22" s="142"/>
      <c r="GH22" s="149"/>
      <c r="GI22" s="145"/>
      <c r="GJ22" s="145"/>
      <c r="GK22" s="146"/>
      <c r="GL22" s="147"/>
      <c r="GM22" s="148"/>
      <c r="GN22" s="142"/>
      <c r="GO22" s="142"/>
      <c r="GP22" s="144"/>
      <c r="GQ22" s="144"/>
      <c r="GR22" s="142"/>
      <c r="GS22" s="142"/>
      <c r="GT22" s="149"/>
      <c r="GU22" s="145"/>
      <c r="GV22" s="145"/>
      <c r="GW22" s="146"/>
      <c r="GX22" s="147"/>
      <c r="GY22" s="148"/>
      <c r="GZ22" s="142"/>
      <c r="HA22" s="142"/>
      <c r="HB22" s="144"/>
      <c r="HC22" s="144"/>
      <c r="HD22" s="142"/>
      <c r="HE22" s="142"/>
      <c r="HF22" s="149"/>
      <c r="HG22" s="145"/>
      <c r="HH22" s="145"/>
      <c r="HI22" s="146"/>
      <c r="HJ22" s="147"/>
      <c r="HK22" s="148"/>
      <c r="HL22" s="142"/>
      <c r="HM22" s="142"/>
      <c r="HN22" s="144"/>
      <c r="HO22" s="144"/>
      <c r="HP22" s="142"/>
      <c r="HQ22" s="142"/>
      <c r="HR22" s="149"/>
      <c r="HS22" s="145"/>
      <c r="HT22" s="145"/>
      <c r="HU22" s="146"/>
      <c r="HV22" s="147"/>
      <c r="HW22" s="148"/>
      <c r="HX22" s="142"/>
      <c r="HY22" s="142"/>
      <c r="HZ22" s="144"/>
      <c r="IA22" s="144"/>
      <c r="IB22" s="142"/>
      <c r="IC22" s="142"/>
      <c r="ID22" s="149"/>
      <c r="IE22" s="145"/>
      <c r="IF22" s="145"/>
      <c r="IG22" s="146"/>
      <c r="IH22" s="147"/>
      <c r="II22" s="148"/>
      <c r="IJ22" s="142"/>
      <c r="IK22" s="142"/>
      <c r="IL22" s="144"/>
    </row>
    <row r="23" spans="1:246" s="158" customFormat="1" x14ac:dyDescent="0.2">
      <c r="A23" s="163" t="s">
        <v>282</v>
      </c>
      <c r="B23" s="172" t="s">
        <v>370</v>
      </c>
      <c r="C23" s="173" t="s">
        <v>20</v>
      </c>
      <c r="D23" s="174">
        <v>15</v>
      </c>
      <c r="E23" s="163"/>
      <c r="F23" s="175"/>
      <c r="G23" s="175"/>
      <c r="H23" s="176"/>
      <c r="I23" s="176"/>
      <c r="J23" s="199">
        <v>0</v>
      </c>
      <c r="K23" s="203">
        <f t="shared" si="0"/>
        <v>0</v>
      </c>
      <c r="L23" s="153"/>
      <c r="M23" s="154"/>
      <c r="N23" s="155"/>
      <c r="O23" s="156"/>
      <c r="P23" s="157"/>
      <c r="Q23" s="157"/>
      <c r="R23" s="151"/>
      <c r="S23" s="151"/>
      <c r="T23" s="157"/>
      <c r="U23" s="157"/>
      <c r="V23" s="152"/>
      <c r="W23" s="153"/>
      <c r="X23" s="153"/>
      <c r="Y23" s="154"/>
      <c r="Z23" s="155"/>
      <c r="AA23" s="156"/>
      <c r="AB23" s="157"/>
      <c r="AC23" s="157"/>
      <c r="AD23" s="151"/>
      <c r="AE23" s="151"/>
      <c r="AF23" s="157"/>
      <c r="AG23" s="157"/>
      <c r="AH23" s="152"/>
      <c r="AI23" s="153"/>
      <c r="AJ23" s="153"/>
      <c r="AK23" s="154"/>
      <c r="AL23" s="155"/>
      <c r="AM23" s="156"/>
      <c r="AN23" s="157"/>
      <c r="AO23" s="157"/>
      <c r="AP23" s="151"/>
      <c r="AQ23" s="151"/>
      <c r="AR23" s="157"/>
      <c r="AS23" s="157"/>
      <c r="AT23" s="152"/>
      <c r="AU23" s="153"/>
      <c r="AV23" s="153"/>
      <c r="AW23" s="154"/>
      <c r="AX23" s="155"/>
      <c r="AY23" s="156"/>
      <c r="AZ23" s="157"/>
      <c r="BA23" s="157"/>
      <c r="BB23" s="151"/>
      <c r="BC23" s="151"/>
      <c r="BD23" s="157"/>
      <c r="BE23" s="157"/>
      <c r="BF23" s="152"/>
      <c r="BG23" s="153"/>
      <c r="BH23" s="153"/>
      <c r="BI23" s="154"/>
      <c r="BJ23" s="155"/>
      <c r="BK23" s="156"/>
      <c r="BL23" s="157"/>
      <c r="BM23" s="157"/>
      <c r="BN23" s="151"/>
      <c r="BO23" s="151"/>
      <c r="BP23" s="157"/>
      <c r="BQ23" s="157"/>
      <c r="BR23" s="152"/>
      <c r="BS23" s="153"/>
      <c r="BT23" s="153"/>
      <c r="BU23" s="154"/>
      <c r="BV23" s="155"/>
      <c r="BW23" s="156"/>
      <c r="BX23" s="157"/>
      <c r="BY23" s="157"/>
      <c r="BZ23" s="151"/>
      <c r="CA23" s="151"/>
      <c r="CB23" s="157"/>
      <c r="CC23" s="157"/>
      <c r="CD23" s="152"/>
      <c r="CE23" s="153"/>
      <c r="CF23" s="153"/>
      <c r="CG23" s="154"/>
      <c r="CH23" s="155"/>
      <c r="CI23" s="156"/>
      <c r="CJ23" s="157"/>
      <c r="CK23" s="157"/>
      <c r="CL23" s="151"/>
      <c r="CM23" s="151"/>
      <c r="CN23" s="157"/>
      <c r="CO23" s="157"/>
      <c r="CP23" s="152"/>
      <c r="CQ23" s="153"/>
      <c r="CR23" s="153"/>
      <c r="CS23" s="154"/>
      <c r="CT23" s="155"/>
      <c r="CU23" s="156"/>
      <c r="CV23" s="157"/>
      <c r="CW23" s="157"/>
      <c r="CX23" s="151"/>
      <c r="CY23" s="151"/>
      <c r="CZ23" s="157"/>
      <c r="DA23" s="157"/>
      <c r="DB23" s="152"/>
      <c r="DC23" s="153"/>
      <c r="DD23" s="153"/>
      <c r="DE23" s="154"/>
      <c r="DF23" s="155"/>
      <c r="DG23" s="156"/>
      <c r="DH23" s="157"/>
      <c r="DI23" s="157"/>
      <c r="DJ23" s="151"/>
      <c r="DK23" s="151"/>
      <c r="DL23" s="157"/>
      <c r="DM23" s="157"/>
      <c r="DN23" s="152"/>
      <c r="DO23" s="153"/>
      <c r="DP23" s="153"/>
      <c r="DQ23" s="154"/>
      <c r="DR23" s="155"/>
      <c r="DS23" s="156"/>
      <c r="DT23" s="157"/>
      <c r="DU23" s="157"/>
      <c r="DV23" s="151"/>
      <c r="DW23" s="151"/>
      <c r="DX23" s="157"/>
      <c r="DY23" s="157"/>
      <c r="DZ23" s="152"/>
      <c r="EA23" s="153"/>
      <c r="EB23" s="153"/>
      <c r="EC23" s="154"/>
      <c r="ED23" s="155"/>
      <c r="EE23" s="156"/>
      <c r="EF23" s="157"/>
      <c r="EG23" s="157"/>
      <c r="EH23" s="151"/>
      <c r="EI23" s="151"/>
      <c r="EJ23" s="157"/>
      <c r="EK23" s="157"/>
      <c r="EL23" s="152"/>
      <c r="EM23" s="153"/>
      <c r="EN23" s="153"/>
      <c r="EO23" s="154"/>
      <c r="EP23" s="155"/>
      <c r="EQ23" s="156"/>
      <c r="ER23" s="157"/>
      <c r="ES23" s="157"/>
      <c r="ET23" s="151"/>
      <c r="EU23" s="151"/>
      <c r="EV23" s="157"/>
      <c r="EW23" s="157"/>
      <c r="EX23" s="152"/>
      <c r="EY23" s="153"/>
      <c r="EZ23" s="153"/>
      <c r="FA23" s="154"/>
      <c r="FB23" s="155"/>
      <c r="FC23" s="156"/>
      <c r="FD23" s="157"/>
      <c r="FE23" s="157"/>
      <c r="FF23" s="151"/>
      <c r="FG23" s="151"/>
      <c r="FH23" s="157"/>
      <c r="FI23" s="157"/>
      <c r="FJ23" s="152"/>
      <c r="FK23" s="153"/>
      <c r="FL23" s="153"/>
      <c r="FM23" s="154"/>
      <c r="FN23" s="155"/>
      <c r="FO23" s="156"/>
      <c r="FP23" s="157"/>
      <c r="FQ23" s="157"/>
      <c r="FR23" s="151"/>
      <c r="FS23" s="151"/>
      <c r="FT23" s="157"/>
      <c r="FU23" s="157"/>
      <c r="FV23" s="152"/>
      <c r="FW23" s="153"/>
      <c r="FX23" s="153"/>
      <c r="FY23" s="154"/>
      <c r="FZ23" s="155"/>
      <c r="GA23" s="156"/>
      <c r="GB23" s="157"/>
      <c r="GC23" s="157"/>
      <c r="GD23" s="151"/>
      <c r="GE23" s="151"/>
      <c r="GF23" s="157"/>
      <c r="GG23" s="157"/>
      <c r="GH23" s="152"/>
      <c r="GI23" s="153"/>
      <c r="GJ23" s="153"/>
      <c r="GK23" s="154"/>
      <c r="GL23" s="155"/>
      <c r="GM23" s="156"/>
      <c r="GN23" s="157"/>
      <c r="GO23" s="157"/>
      <c r="GP23" s="151"/>
      <c r="GQ23" s="151"/>
      <c r="GR23" s="157"/>
      <c r="GS23" s="157"/>
      <c r="GT23" s="152"/>
      <c r="GU23" s="153"/>
      <c r="GV23" s="153"/>
      <c r="GW23" s="154"/>
      <c r="GX23" s="155"/>
      <c r="GY23" s="156"/>
      <c r="GZ23" s="157"/>
      <c r="HA23" s="157"/>
      <c r="HB23" s="151"/>
      <c r="HC23" s="151"/>
      <c r="HD23" s="157"/>
      <c r="HE23" s="157"/>
      <c r="HF23" s="152"/>
      <c r="HG23" s="153"/>
      <c r="HH23" s="153"/>
      <c r="HI23" s="154"/>
      <c r="HJ23" s="155"/>
      <c r="HK23" s="156"/>
      <c r="HL23" s="157"/>
      <c r="HM23" s="157"/>
      <c r="HN23" s="151"/>
      <c r="HO23" s="151"/>
      <c r="HP23" s="157"/>
      <c r="HQ23" s="157"/>
      <c r="HR23" s="152"/>
      <c r="HS23" s="153"/>
      <c r="HT23" s="153"/>
      <c r="HU23" s="154"/>
      <c r="HV23" s="155"/>
      <c r="HW23" s="156"/>
      <c r="HX23" s="157"/>
      <c r="HY23" s="157"/>
      <c r="HZ23" s="151"/>
      <c r="IA23" s="151"/>
      <c r="IB23" s="157"/>
      <c r="IC23" s="157"/>
      <c r="ID23" s="152"/>
      <c r="IE23" s="153"/>
      <c r="IF23" s="153"/>
      <c r="IG23" s="154"/>
      <c r="IH23" s="155"/>
      <c r="II23" s="156"/>
      <c r="IJ23" s="157"/>
      <c r="IK23" s="157"/>
      <c r="IL23" s="151"/>
    </row>
    <row r="24" spans="1:246" s="158" customFormat="1" x14ac:dyDescent="0.2">
      <c r="A24" s="163" t="s">
        <v>284</v>
      </c>
      <c r="B24" s="172" t="s">
        <v>371</v>
      </c>
      <c r="C24" s="173" t="s">
        <v>20</v>
      </c>
      <c r="D24" s="174">
        <v>2</v>
      </c>
      <c r="E24" s="163"/>
      <c r="F24" s="175"/>
      <c r="G24" s="175"/>
      <c r="H24" s="176"/>
      <c r="I24" s="176"/>
      <c r="J24" s="199">
        <v>0</v>
      </c>
      <c r="K24" s="203">
        <f t="shared" si="0"/>
        <v>0</v>
      </c>
      <c r="L24" s="153"/>
      <c r="M24" s="154"/>
      <c r="N24" s="155"/>
      <c r="O24" s="156"/>
      <c r="P24" s="157"/>
      <c r="Q24" s="157"/>
      <c r="R24" s="151"/>
      <c r="S24" s="151"/>
      <c r="T24" s="157"/>
      <c r="U24" s="157"/>
      <c r="V24" s="152"/>
      <c r="W24" s="153"/>
      <c r="X24" s="153"/>
      <c r="Y24" s="154"/>
      <c r="Z24" s="155"/>
      <c r="AA24" s="156"/>
      <c r="AB24" s="157"/>
      <c r="AC24" s="157"/>
      <c r="AD24" s="151"/>
      <c r="AE24" s="151"/>
      <c r="AF24" s="157"/>
      <c r="AG24" s="157"/>
      <c r="AH24" s="152"/>
      <c r="AI24" s="153"/>
      <c r="AJ24" s="153"/>
      <c r="AK24" s="154"/>
      <c r="AL24" s="155"/>
      <c r="AM24" s="156"/>
      <c r="AN24" s="157"/>
      <c r="AO24" s="157"/>
      <c r="AP24" s="151"/>
      <c r="AQ24" s="151"/>
      <c r="AR24" s="157"/>
      <c r="AS24" s="157"/>
      <c r="AT24" s="152"/>
      <c r="AU24" s="153"/>
      <c r="AV24" s="153"/>
      <c r="AW24" s="154"/>
      <c r="AX24" s="155"/>
      <c r="AY24" s="156"/>
      <c r="AZ24" s="157"/>
      <c r="BA24" s="157"/>
      <c r="BB24" s="151"/>
      <c r="BC24" s="151"/>
      <c r="BD24" s="157"/>
      <c r="BE24" s="157"/>
      <c r="BF24" s="152"/>
      <c r="BG24" s="153"/>
      <c r="BH24" s="153"/>
      <c r="BI24" s="154"/>
      <c r="BJ24" s="155"/>
      <c r="BK24" s="156"/>
      <c r="BL24" s="157"/>
      <c r="BM24" s="157"/>
      <c r="BN24" s="151"/>
      <c r="BO24" s="151"/>
      <c r="BP24" s="157"/>
      <c r="BQ24" s="157"/>
      <c r="BR24" s="152"/>
      <c r="BS24" s="153"/>
      <c r="BT24" s="153"/>
      <c r="BU24" s="154"/>
      <c r="BV24" s="155"/>
      <c r="BW24" s="156"/>
      <c r="BX24" s="157"/>
      <c r="BY24" s="157"/>
      <c r="BZ24" s="151"/>
      <c r="CA24" s="151"/>
      <c r="CB24" s="157"/>
      <c r="CC24" s="157"/>
      <c r="CD24" s="152"/>
      <c r="CE24" s="153"/>
      <c r="CF24" s="153"/>
      <c r="CG24" s="154"/>
      <c r="CH24" s="155"/>
      <c r="CI24" s="156"/>
      <c r="CJ24" s="157"/>
      <c r="CK24" s="157"/>
      <c r="CL24" s="151"/>
      <c r="CM24" s="151"/>
      <c r="CN24" s="157"/>
      <c r="CO24" s="157"/>
      <c r="CP24" s="152"/>
      <c r="CQ24" s="153"/>
      <c r="CR24" s="153"/>
      <c r="CS24" s="154"/>
      <c r="CT24" s="155"/>
      <c r="CU24" s="156"/>
      <c r="CV24" s="157"/>
      <c r="CW24" s="157"/>
      <c r="CX24" s="151"/>
      <c r="CY24" s="151"/>
      <c r="CZ24" s="157"/>
      <c r="DA24" s="157"/>
      <c r="DB24" s="152"/>
      <c r="DC24" s="153"/>
      <c r="DD24" s="153"/>
      <c r="DE24" s="154"/>
      <c r="DF24" s="155"/>
      <c r="DG24" s="156"/>
      <c r="DH24" s="157"/>
      <c r="DI24" s="157"/>
      <c r="DJ24" s="151"/>
      <c r="DK24" s="151"/>
      <c r="DL24" s="157"/>
      <c r="DM24" s="157"/>
      <c r="DN24" s="152"/>
      <c r="DO24" s="153"/>
      <c r="DP24" s="153"/>
      <c r="DQ24" s="154"/>
      <c r="DR24" s="155"/>
      <c r="DS24" s="156"/>
      <c r="DT24" s="157"/>
      <c r="DU24" s="157"/>
      <c r="DV24" s="151"/>
      <c r="DW24" s="151"/>
      <c r="DX24" s="157"/>
      <c r="DY24" s="157"/>
      <c r="DZ24" s="152"/>
      <c r="EA24" s="153"/>
      <c r="EB24" s="153"/>
      <c r="EC24" s="154"/>
      <c r="ED24" s="155"/>
      <c r="EE24" s="156"/>
      <c r="EF24" s="157"/>
      <c r="EG24" s="157"/>
      <c r="EH24" s="151"/>
      <c r="EI24" s="151"/>
      <c r="EJ24" s="157"/>
      <c r="EK24" s="157"/>
      <c r="EL24" s="152"/>
      <c r="EM24" s="153"/>
      <c r="EN24" s="153"/>
      <c r="EO24" s="154"/>
      <c r="EP24" s="155"/>
      <c r="EQ24" s="156"/>
      <c r="ER24" s="157"/>
      <c r="ES24" s="157"/>
      <c r="ET24" s="151"/>
      <c r="EU24" s="151"/>
      <c r="EV24" s="157"/>
      <c r="EW24" s="157"/>
      <c r="EX24" s="152"/>
      <c r="EY24" s="153"/>
      <c r="EZ24" s="153"/>
      <c r="FA24" s="154"/>
      <c r="FB24" s="155"/>
      <c r="FC24" s="156"/>
      <c r="FD24" s="157"/>
      <c r="FE24" s="157"/>
      <c r="FF24" s="151"/>
      <c r="FG24" s="151"/>
      <c r="FH24" s="157"/>
      <c r="FI24" s="157"/>
      <c r="FJ24" s="152"/>
      <c r="FK24" s="153"/>
      <c r="FL24" s="153"/>
      <c r="FM24" s="154"/>
      <c r="FN24" s="155"/>
      <c r="FO24" s="156"/>
      <c r="FP24" s="157"/>
      <c r="FQ24" s="157"/>
      <c r="FR24" s="151"/>
      <c r="FS24" s="151"/>
      <c r="FT24" s="157"/>
      <c r="FU24" s="157"/>
      <c r="FV24" s="152"/>
      <c r="FW24" s="153"/>
      <c r="FX24" s="153"/>
      <c r="FY24" s="154"/>
      <c r="FZ24" s="155"/>
      <c r="GA24" s="156"/>
      <c r="GB24" s="157"/>
      <c r="GC24" s="157"/>
      <c r="GD24" s="151"/>
      <c r="GE24" s="151"/>
      <c r="GF24" s="157"/>
      <c r="GG24" s="157"/>
      <c r="GH24" s="152"/>
      <c r="GI24" s="153"/>
      <c r="GJ24" s="153"/>
      <c r="GK24" s="154"/>
      <c r="GL24" s="155"/>
      <c r="GM24" s="156"/>
      <c r="GN24" s="157"/>
      <c r="GO24" s="157"/>
      <c r="GP24" s="151"/>
      <c r="GQ24" s="151"/>
      <c r="GR24" s="157"/>
      <c r="GS24" s="157"/>
      <c r="GT24" s="152"/>
      <c r="GU24" s="153"/>
      <c r="GV24" s="153"/>
      <c r="GW24" s="154"/>
      <c r="GX24" s="155"/>
      <c r="GY24" s="156"/>
      <c r="GZ24" s="157"/>
      <c r="HA24" s="157"/>
      <c r="HB24" s="151"/>
      <c r="HC24" s="151"/>
      <c r="HD24" s="157"/>
      <c r="HE24" s="157"/>
      <c r="HF24" s="152"/>
      <c r="HG24" s="153"/>
      <c r="HH24" s="153"/>
      <c r="HI24" s="154"/>
      <c r="HJ24" s="155"/>
      <c r="HK24" s="156"/>
      <c r="HL24" s="157"/>
      <c r="HM24" s="157"/>
      <c r="HN24" s="151"/>
      <c r="HO24" s="151"/>
      <c r="HP24" s="157"/>
      <c r="HQ24" s="157"/>
      <c r="HR24" s="152"/>
      <c r="HS24" s="153"/>
      <c r="HT24" s="153"/>
      <c r="HU24" s="154"/>
      <c r="HV24" s="155"/>
      <c r="HW24" s="156"/>
      <c r="HX24" s="157"/>
      <c r="HY24" s="157"/>
      <c r="HZ24" s="151"/>
      <c r="IA24" s="151"/>
      <c r="IB24" s="157"/>
      <c r="IC24" s="157"/>
      <c r="ID24" s="152"/>
      <c r="IE24" s="153"/>
      <c r="IF24" s="153"/>
      <c r="IG24" s="154"/>
      <c r="IH24" s="155"/>
      <c r="II24" s="156"/>
      <c r="IJ24" s="157"/>
      <c r="IK24" s="157"/>
      <c r="IL24" s="151"/>
    </row>
    <row r="25" spans="1:246" s="150" customFormat="1" x14ac:dyDescent="0.2">
      <c r="A25" s="163" t="s">
        <v>286</v>
      </c>
      <c r="B25" s="172" t="s">
        <v>372</v>
      </c>
      <c r="C25" s="173" t="s">
        <v>20</v>
      </c>
      <c r="D25" s="174">
        <v>3</v>
      </c>
      <c r="E25" s="163"/>
      <c r="F25" s="175"/>
      <c r="G25" s="175"/>
      <c r="H25" s="176"/>
      <c r="I25" s="176"/>
      <c r="J25" s="199">
        <v>0</v>
      </c>
      <c r="K25" s="203">
        <f t="shared" si="0"/>
        <v>0</v>
      </c>
      <c r="L25" s="160"/>
      <c r="M25" s="146"/>
      <c r="N25" s="147"/>
      <c r="O25" s="148"/>
      <c r="P25" s="142"/>
      <c r="Q25" s="142"/>
      <c r="R25" s="144"/>
      <c r="S25" s="144"/>
      <c r="T25" s="142"/>
      <c r="U25" s="142"/>
      <c r="V25" s="149"/>
      <c r="W25" s="145"/>
      <c r="X25" s="145"/>
      <c r="Y25" s="146"/>
      <c r="Z25" s="147"/>
      <c r="AA25" s="148"/>
      <c r="AB25" s="142"/>
      <c r="AC25" s="142"/>
      <c r="AD25" s="144"/>
      <c r="AE25" s="144"/>
      <c r="AF25" s="142"/>
      <c r="AG25" s="142"/>
      <c r="AH25" s="149"/>
      <c r="AI25" s="145"/>
      <c r="AJ25" s="145"/>
      <c r="AK25" s="146"/>
      <c r="AL25" s="147"/>
      <c r="AM25" s="148"/>
      <c r="AN25" s="142"/>
      <c r="AO25" s="142"/>
      <c r="AP25" s="144"/>
      <c r="AQ25" s="144"/>
      <c r="AR25" s="142"/>
      <c r="AS25" s="142"/>
      <c r="AT25" s="149"/>
      <c r="AU25" s="145"/>
      <c r="AV25" s="145"/>
      <c r="AW25" s="146"/>
      <c r="AX25" s="147"/>
      <c r="AY25" s="148"/>
      <c r="AZ25" s="142"/>
      <c r="BA25" s="142"/>
      <c r="BB25" s="144"/>
      <c r="BC25" s="144"/>
      <c r="BD25" s="142"/>
      <c r="BE25" s="142"/>
      <c r="BF25" s="149"/>
      <c r="BG25" s="145"/>
      <c r="BH25" s="145"/>
      <c r="BI25" s="146"/>
      <c r="BJ25" s="147"/>
      <c r="BK25" s="148"/>
      <c r="BL25" s="142"/>
      <c r="BM25" s="142"/>
      <c r="BN25" s="144"/>
      <c r="BO25" s="144"/>
      <c r="BP25" s="142"/>
      <c r="BQ25" s="142"/>
      <c r="BR25" s="149"/>
      <c r="BS25" s="145"/>
      <c r="BT25" s="145"/>
      <c r="BU25" s="146"/>
      <c r="BV25" s="147"/>
      <c r="BW25" s="148"/>
      <c r="BX25" s="142"/>
      <c r="BY25" s="142"/>
      <c r="BZ25" s="144"/>
      <c r="CA25" s="144"/>
      <c r="CB25" s="142"/>
      <c r="CC25" s="142"/>
      <c r="CD25" s="149"/>
      <c r="CE25" s="145"/>
      <c r="CF25" s="145"/>
      <c r="CG25" s="146"/>
      <c r="CH25" s="147"/>
      <c r="CI25" s="148"/>
      <c r="CJ25" s="142"/>
      <c r="CK25" s="142"/>
      <c r="CL25" s="144"/>
      <c r="CM25" s="144"/>
      <c r="CN25" s="142"/>
      <c r="CO25" s="142"/>
      <c r="CP25" s="149"/>
      <c r="CQ25" s="145"/>
      <c r="CR25" s="145"/>
      <c r="CS25" s="146"/>
      <c r="CT25" s="147"/>
      <c r="CU25" s="148"/>
      <c r="CV25" s="142"/>
      <c r="CW25" s="142"/>
      <c r="CX25" s="144"/>
      <c r="CY25" s="144"/>
      <c r="CZ25" s="142"/>
      <c r="DA25" s="142"/>
      <c r="DB25" s="149"/>
      <c r="DC25" s="145"/>
      <c r="DD25" s="145"/>
      <c r="DE25" s="146"/>
      <c r="DF25" s="147"/>
      <c r="DG25" s="148"/>
      <c r="DH25" s="142"/>
      <c r="DI25" s="142"/>
      <c r="DJ25" s="144"/>
      <c r="DK25" s="144"/>
      <c r="DL25" s="142"/>
      <c r="DM25" s="142"/>
      <c r="DN25" s="149"/>
      <c r="DO25" s="145"/>
      <c r="DP25" s="145"/>
      <c r="DQ25" s="146"/>
      <c r="DR25" s="147"/>
      <c r="DS25" s="148"/>
      <c r="DT25" s="142"/>
      <c r="DU25" s="142"/>
      <c r="DV25" s="144"/>
      <c r="DW25" s="144"/>
      <c r="DX25" s="142"/>
      <c r="DY25" s="142"/>
      <c r="DZ25" s="149"/>
      <c r="EA25" s="145"/>
      <c r="EB25" s="145"/>
      <c r="EC25" s="146"/>
      <c r="ED25" s="147"/>
      <c r="EE25" s="148"/>
      <c r="EF25" s="142"/>
      <c r="EG25" s="142"/>
      <c r="EH25" s="144"/>
      <c r="EI25" s="144"/>
      <c r="EJ25" s="142"/>
      <c r="EK25" s="142"/>
      <c r="EL25" s="149"/>
      <c r="EM25" s="145"/>
      <c r="EN25" s="145"/>
      <c r="EO25" s="146"/>
      <c r="EP25" s="147"/>
      <c r="EQ25" s="148"/>
      <c r="ER25" s="142"/>
      <c r="ES25" s="142"/>
      <c r="ET25" s="144"/>
      <c r="EU25" s="144"/>
      <c r="EV25" s="142"/>
      <c r="EW25" s="142"/>
      <c r="EX25" s="149"/>
      <c r="EY25" s="145"/>
      <c r="EZ25" s="145"/>
      <c r="FA25" s="146"/>
      <c r="FB25" s="147"/>
      <c r="FC25" s="148"/>
      <c r="FD25" s="142"/>
      <c r="FE25" s="142"/>
      <c r="FF25" s="144"/>
      <c r="FG25" s="144"/>
      <c r="FH25" s="142"/>
      <c r="FI25" s="142"/>
      <c r="FJ25" s="149"/>
      <c r="FK25" s="145"/>
      <c r="FL25" s="145"/>
      <c r="FM25" s="146"/>
      <c r="FN25" s="147"/>
      <c r="FO25" s="148"/>
      <c r="FP25" s="142"/>
      <c r="FQ25" s="142"/>
      <c r="FR25" s="144"/>
      <c r="FS25" s="144"/>
      <c r="FT25" s="142"/>
      <c r="FU25" s="142"/>
      <c r="FV25" s="149"/>
      <c r="FW25" s="145"/>
      <c r="FX25" s="145"/>
      <c r="FY25" s="146"/>
      <c r="FZ25" s="147"/>
      <c r="GA25" s="148"/>
      <c r="GB25" s="142"/>
      <c r="GC25" s="142"/>
      <c r="GD25" s="144"/>
      <c r="GE25" s="144"/>
      <c r="GF25" s="142"/>
      <c r="GG25" s="142"/>
      <c r="GH25" s="149"/>
      <c r="GI25" s="145"/>
      <c r="GJ25" s="145"/>
      <c r="GK25" s="146"/>
      <c r="GL25" s="147"/>
      <c r="GM25" s="148"/>
      <c r="GN25" s="142"/>
      <c r="GO25" s="142"/>
      <c r="GP25" s="144"/>
      <c r="GQ25" s="144"/>
      <c r="GR25" s="142"/>
      <c r="GS25" s="142"/>
      <c r="GT25" s="149"/>
      <c r="GU25" s="145"/>
      <c r="GV25" s="145"/>
      <c r="GW25" s="146"/>
      <c r="GX25" s="147"/>
      <c r="GY25" s="148"/>
      <c r="GZ25" s="142"/>
      <c r="HA25" s="142"/>
      <c r="HB25" s="144"/>
      <c r="HC25" s="144"/>
      <c r="HD25" s="142"/>
      <c r="HE25" s="142"/>
      <c r="HF25" s="149"/>
      <c r="HG25" s="145"/>
      <c r="HH25" s="145"/>
      <c r="HI25" s="146"/>
      <c r="HJ25" s="147"/>
      <c r="HK25" s="148"/>
      <c r="HL25" s="142"/>
      <c r="HM25" s="142"/>
      <c r="HN25" s="144"/>
      <c r="HO25" s="144"/>
      <c r="HP25" s="142"/>
      <c r="HQ25" s="142"/>
      <c r="HR25" s="149"/>
      <c r="HS25" s="145"/>
      <c r="HT25" s="145"/>
      <c r="HU25" s="146"/>
      <c r="HV25" s="147"/>
      <c r="HW25" s="148"/>
      <c r="HX25" s="142"/>
      <c r="HY25" s="142"/>
      <c r="HZ25" s="144"/>
      <c r="IA25" s="144"/>
      <c r="IB25" s="142"/>
      <c r="IC25" s="142"/>
      <c r="ID25" s="149"/>
      <c r="IE25" s="145"/>
      <c r="IF25" s="145"/>
      <c r="IG25" s="146"/>
      <c r="IH25" s="147"/>
      <c r="II25" s="148"/>
      <c r="IJ25" s="142"/>
      <c r="IK25" s="142"/>
      <c r="IL25" s="144"/>
    </row>
    <row r="26" spans="1:246" s="150" customFormat="1" x14ac:dyDescent="0.2">
      <c r="A26" s="163" t="s">
        <v>288</v>
      </c>
      <c r="B26" s="172" t="s">
        <v>373</v>
      </c>
      <c r="C26" s="173" t="s">
        <v>20</v>
      </c>
      <c r="D26" s="174">
        <v>3</v>
      </c>
      <c r="E26" s="163"/>
      <c r="F26" s="175"/>
      <c r="G26" s="175"/>
      <c r="H26" s="176"/>
      <c r="I26" s="176"/>
      <c r="J26" s="199">
        <v>0</v>
      </c>
      <c r="K26" s="203">
        <f t="shared" si="0"/>
        <v>0</v>
      </c>
      <c r="L26" s="160"/>
      <c r="M26" s="146"/>
      <c r="N26" s="147"/>
      <c r="O26" s="148"/>
      <c r="P26" s="142"/>
      <c r="Q26" s="142"/>
      <c r="R26" s="144"/>
      <c r="S26" s="144"/>
      <c r="T26" s="142"/>
      <c r="U26" s="142"/>
      <c r="V26" s="149"/>
      <c r="W26" s="145"/>
      <c r="X26" s="145"/>
      <c r="Y26" s="146"/>
      <c r="Z26" s="147"/>
      <c r="AA26" s="148"/>
      <c r="AB26" s="142"/>
      <c r="AC26" s="142"/>
      <c r="AD26" s="144"/>
      <c r="AE26" s="144"/>
      <c r="AF26" s="142"/>
      <c r="AG26" s="142"/>
      <c r="AH26" s="149"/>
      <c r="AI26" s="145"/>
      <c r="AJ26" s="145"/>
      <c r="AK26" s="146"/>
      <c r="AL26" s="147"/>
      <c r="AM26" s="148"/>
      <c r="AN26" s="142"/>
      <c r="AO26" s="142"/>
      <c r="AP26" s="144"/>
      <c r="AQ26" s="144"/>
      <c r="AR26" s="142"/>
      <c r="AS26" s="142"/>
      <c r="AT26" s="149"/>
      <c r="AU26" s="145"/>
      <c r="AV26" s="145"/>
      <c r="AW26" s="146"/>
      <c r="AX26" s="147"/>
      <c r="AY26" s="148"/>
      <c r="AZ26" s="142"/>
      <c r="BA26" s="142"/>
      <c r="BB26" s="144"/>
      <c r="BC26" s="144"/>
      <c r="BD26" s="142"/>
      <c r="BE26" s="142"/>
      <c r="BF26" s="149"/>
      <c r="BG26" s="145"/>
      <c r="BH26" s="145"/>
      <c r="BI26" s="146"/>
      <c r="BJ26" s="147"/>
      <c r="BK26" s="148"/>
      <c r="BL26" s="142"/>
      <c r="BM26" s="142"/>
      <c r="BN26" s="144"/>
      <c r="BO26" s="144"/>
      <c r="BP26" s="142"/>
      <c r="BQ26" s="142"/>
      <c r="BR26" s="149"/>
      <c r="BS26" s="145"/>
      <c r="BT26" s="145"/>
      <c r="BU26" s="146"/>
      <c r="BV26" s="147"/>
      <c r="BW26" s="148"/>
      <c r="BX26" s="142"/>
      <c r="BY26" s="142"/>
      <c r="BZ26" s="144"/>
      <c r="CA26" s="144"/>
      <c r="CB26" s="142"/>
      <c r="CC26" s="142"/>
      <c r="CD26" s="149"/>
      <c r="CE26" s="145"/>
      <c r="CF26" s="145"/>
      <c r="CG26" s="146"/>
      <c r="CH26" s="147"/>
      <c r="CI26" s="148"/>
      <c r="CJ26" s="142"/>
      <c r="CK26" s="142"/>
      <c r="CL26" s="144"/>
      <c r="CM26" s="144"/>
      <c r="CN26" s="142"/>
      <c r="CO26" s="142"/>
      <c r="CP26" s="149"/>
      <c r="CQ26" s="145"/>
      <c r="CR26" s="145"/>
      <c r="CS26" s="146"/>
      <c r="CT26" s="147"/>
      <c r="CU26" s="148"/>
      <c r="CV26" s="142"/>
      <c r="CW26" s="142"/>
      <c r="CX26" s="144"/>
      <c r="CY26" s="144"/>
      <c r="CZ26" s="142"/>
      <c r="DA26" s="142"/>
      <c r="DB26" s="149"/>
      <c r="DC26" s="145"/>
      <c r="DD26" s="145"/>
      <c r="DE26" s="146"/>
      <c r="DF26" s="147"/>
      <c r="DG26" s="148"/>
      <c r="DH26" s="142"/>
      <c r="DI26" s="142"/>
      <c r="DJ26" s="144"/>
      <c r="DK26" s="144"/>
      <c r="DL26" s="142"/>
      <c r="DM26" s="142"/>
      <c r="DN26" s="149"/>
      <c r="DO26" s="145"/>
      <c r="DP26" s="145"/>
      <c r="DQ26" s="146"/>
      <c r="DR26" s="147"/>
      <c r="DS26" s="148"/>
      <c r="DT26" s="142"/>
      <c r="DU26" s="142"/>
      <c r="DV26" s="144"/>
      <c r="DW26" s="144"/>
      <c r="DX26" s="142"/>
      <c r="DY26" s="142"/>
      <c r="DZ26" s="149"/>
      <c r="EA26" s="145"/>
      <c r="EB26" s="145"/>
      <c r="EC26" s="146"/>
      <c r="ED26" s="147"/>
      <c r="EE26" s="148"/>
      <c r="EF26" s="142"/>
      <c r="EG26" s="142"/>
      <c r="EH26" s="144"/>
      <c r="EI26" s="144"/>
      <c r="EJ26" s="142"/>
      <c r="EK26" s="142"/>
      <c r="EL26" s="149"/>
      <c r="EM26" s="145"/>
      <c r="EN26" s="145"/>
      <c r="EO26" s="146"/>
      <c r="EP26" s="147"/>
      <c r="EQ26" s="148"/>
      <c r="ER26" s="142"/>
      <c r="ES26" s="142"/>
      <c r="ET26" s="144"/>
      <c r="EU26" s="144"/>
      <c r="EV26" s="142"/>
      <c r="EW26" s="142"/>
      <c r="EX26" s="149"/>
      <c r="EY26" s="145"/>
      <c r="EZ26" s="145"/>
      <c r="FA26" s="146"/>
      <c r="FB26" s="147"/>
      <c r="FC26" s="148"/>
      <c r="FD26" s="142"/>
      <c r="FE26" s="142"/>
      <c r="FF26" s="144"/>
      <c r="FG26" s="144"/>
      <c r="FH26" s="142"/>
      <c r="FI26" s="142"/>
      <c r="FJ26" s="149"/>
      <c r="FK26" s="145"/>
      <c r="FL26" s="145"/>
      <c r="FM26" s="146"/>
      <c r="FN26" s="147"/>
      <c r="FO26" s="148"/>
      <c r="FP26" s="142"/>
      <c r="FQ26" s="142"/>
      <c r="FR26" s="144"/>
      <c r="FS26" s="144"/>
      <c r="FT26" s="142"/>
      <c r="FU26" s="142"/>
      <c r="FV26" s="149"/>
      <c r="FW26" s="145"/>
      <c r="FX26" s="145"/>
      <c r="FY26" s="146"/>
      <c r="FZ26" s="147"/>
      <c r="GA26" s="148"/>
      <c r="GB26" s="142"/>
      <c r="GC26" s="142"/>
      <c r="GD26" s="144"/>
      <c r="GE26" s="144"/>
      <c r="GF26" s="142"/>
      <c r="GG26" s="142"/>
      <c r="GH26" s="149"/>
      <c r="GI26" s="145"/>
      <c r="GJ26" s="145"/>
      <c r="GK26" s="146"/>
      <c r="GL26" s="147"/>
      <c r="GM26" s="148"/>
      <c r="GN26" s="142"/>
      <c r="GO26" s="142"/>
      <c r="GP26" s="144"/>
      <c r="GQ26" s="144"/>
      <c r="GR26" s="142"/>
      <c r="GS26" s="142"/>
      <c r="GT26" s="149"/>
      <c r="GU26" s="145"/>
      <c r="GV26" s="145"/>
      <c r="GW26" s="146"/>
      <c r="GX26" s="147"/>
      <c r="GY26" s="148"/>
      <c r="GZ26" s="142"/>
      <c r="HA26" s="142"/>
      <c r="HB26" s="144"/>
      <c r="HC26" s="144"/>
      <c r="HD26" s="142"/>
      <c r="HE26" s="142"/>
      <c r="HF26" s="149"/>
      <c r="HG26" s="145"/>
      <c r="HH26" s="145"/>
      <c r="HI26" s="146"/>
      <c r="HJ26" s="147"/>
      <c r="HK26" s="148"/>
      <c r="HL26" s="142"/>
      <c r="HM26" s="142"/>
      <c r="HN26" s="144"/>
      <c r="HO26" s="144"/>
      <c r="HP26" s="142"/>
      <c r="HQ26" s="142"/>
      <c r="HR26" s="149"/>
      <c r="HS26" s="145"/>
      <c r="HT26" s="145"/>
      <c r="HU26" s="146"/>
      <c r="HV26" s="147"/>
      <c r="HW26" s="148"/>
      <c r="HX26" s="142"/>
      <c r="HY26" s="142"/>
      <c r="HZ26" s="144"/>
      <c r="IA26" s="144"/>
      <c r="IB26" s="142"/>
      <c r="IC26" s="142"/>
      <c r="ID26" s="149"/>
      <c r="IE26" s="145"/>
      <c r="IF26" s="145"/>
      <c r="IG26" s="146"/>
      <c r="IH26" s="147"/>
      <c r="II26" s="148"/>
      <c r="IJ26" s="142"/>
      <c r="IK26" s="142"/>
      <c r="IL26" s="144"/>
    </row>
    <row r="27" spans="1:246" s="150" customFormat="1" x14ac:dyDescent="0.2">
      <c r="A27" s="163" t="s">
        <v>290</v>
      </c>
      <c r="B27" s="172" t="s">
        <v>374</v>
      </c>
      <c r="C27" s="173" t="s">
        <v>44</v>
      </c>
      <c r="D27" s="174">
        <v>3</v>
      </c>
      <c r="E27" s="163"/>
      <c r="F27" s="175"/>
      <c r="G27" s="175"/>
      <c r="H27" s="176"/>
      <c r="I27" s="176"/>
      <c r="J27" s="199">
        <v>0</v>
      </c>
      <c r="K27" s="203">
        <f t="shared" si="0"/>
        <v>0</v>
      </c>
      <c r="L27" s="160"/>
      <c r="M27" s="146"/>
      <c r="N27" s="147"/>
      <c r="O27" s="148"/>
      <c r="P27" s="142"/>
      <c r="Q27" s="142"/>
      <c r="R27" s="144"/>
      <c r="S27" s="144"/>
      <c r="T27" s="142"/>
      <c r="U27" s="142"/>
      <c r="V27" s="149"/>
      <c r="W27" s="145"/>
      <c r="X27" s="145"/>
      <c r="Y27" s="146"/>
      <c r="Z27" s="147"/>
      <c r="AA27" s="148"/>
      <c r="AB27" s="142"/>
      <c r="AC27" s="142"/>
      <c r="AD27" s="144"/>
      <c r="AE27" s="144"/>
      <c r="AF27" s="142"/>
      <c r="AG27" s="142"/>
      <c r="AH27" s="149"/>
      <c r="AI27" s="145"/>
      <c r="AJ27" s="145"/>
      <c r="AK27" s="146"/>
      <c r="AL27" s="147"/>
      <c r="AM27" s="148"/>
      <c r="AN27" s="142"/>
      <c r="AO27" s="142"/>
      <c r="AP27" s="144"/>
      <c r="AQ27" s="144"/>
      <c r="AR27" s="142"/>
      <c r="AS27" s="142"/>
      <c r="AT27" s="149"/>
      <c r="AU27" s="145"/>
      <c r="AV27" s="145"/>
      <c r="AW27" s="146"/>
      <c r="AX27" s="147"/>
      <c r="AY27" s="148"/>
      <c r="AZ27" s="142"/>
      <c r="BA27" s="142"/>
      <c r="BB27" s="144"/>
      <c r="BC27" s="144"/>
      <c r="BD27" s="142"/>
      <c r="BE27" s="142"/>
      <c r="BF27" s="149"/>
      <c r="BG27" s="145"/>
      <c r="BH27" s="145"/>
      <c r="BI27" s="146"/>
      <c r="BJ27" s="147"/>
      <c r="BK27" s="148"/>
      <c r="BL27" s="142"/>
      <c r="BM27" s="142"/>
      <c r="BN27" s="144"/>
      <c r="BO27" s="144"/>
      <c r="BP27" s="142"/>
      <c r="BQ27" s="142"/>
      <c r="BR27" s="149"/>
      <c r="BS27" s="145"/>
      <c r="BT27" s="145"/>
      <c r="BU27" s="146"/>
      <c r="BV27" s="147"/>
      <c r="BW27" s="148"/>
      <c r="BX27" s="142"/>
      <c r="BY27" s="142"/>
      <c r="BZ27" s="144"/>
      <c r="CA27" s="144"/>
      <c r="CB27" s="142"/>
      <c r="CC27" s="142"/>
      <c r="CD27" s="149"/>
      <c r="CE27" s="145"/>
      <c r="CF27" s="145"/>
      <c r="CG27" s="146"/>
      <c r="CH27" s="147"/>
      <c r="CI27" s="148"/>
      <c r="CJ27" s="142"/>
      <c r="CK27" s="142"/>
      <c r="CL27" s="144"/>
      <c r="CM27" s="144"/>
      <c r="CN27" s="142"/>
      <c r="CO27" s="142"/>
      <c r="CP27" s="149"/>
      <c r="CQ27" s="145"/>
      <c r="CR27" s="145"/>
      <c r="CS27" s="146"/>
      <c r="CT27" s="147"/>
      <c r="CU27" s="148"/>
      <c r="CV27" s="142"/>
      <c r="CW27" s="142"/>
      <c r="CX27" s="144"/>
      <c r="CY27" s="144"/>
      <c r="CZ27" s="142"/>
      <c r="DA27" s="142"/>
      <c r="DB27" s="149"/>
      <c r="DC27" s="145"/>
      <c r="DD27" s="145"/>
      <c r="DE27" s="146"/>
      <c r="DF27" s="147"/>
      <c r="DG27" s="148"/>
      <c r="DH27" s="142"/>
      <c r="DI27" s="142"/>
      <c r="DJ27" s="144"/>
      <c r="DK27" s="144"/>
      <c r="DL27" s="142"/>
      <c r="DM27" s="142"/>
      <c r="DN27" s="149"/>
      <c r="DO27" s="145"/>
      <c r="DP27" s="145"/>
      <c r="DQ27" s="146"/>
      <c r="DR27" s="147"/>
      <c r="DS27" s="148"/>
      <c r="DT27" s="142"/>
      <c r="DU27" s="142"/>
      <c r="DV27" s="144"/>
      <c r="DW27" s="144"/>
      <c r="DX27" s="142"/>
      <c r="DY27" s="142"/>
      <c r="DZ27" s="149"/>
      <c r="EA27" s="145"/>
      <c r="EB27" s="145"/>
      <c r="EC27" s="146"/>
      <c r="ED27" s="147"/>
      <c r="EE27" s="148"/>
      <c r="EF27" s="142"/>
      <c r="EG27" s="142"/>
      <c r="EH27" s="144"/>
      <c r="EI27" s="144"/>
      <c r="EJ27" s="142"/>
      <c r="EK27" s="142"/>
      <c r="EL27" s="149"/>
      <c r="EM27" s="145"/>
      <c r="EN27" s="145"/>
      <c r="EO27" s="146"/>
      <c r="EP27" s="147"/>
      <c r="EQ27" s="148"/>
      <c r="ER27" s="142"/>
      <c r="ES27" s="142"/>
      <c r="ET27" s="144"/>
      <c r="EU27" s="144"/>
      <c r="EV27" s="142"/>
      <c r="EW27" s="142"/>
      <c r="EX27" s="149"/>
      <c r="EY27" s="145"/>
      <c r="EZ27" s="145"/>
      <c r="FA27" s="146"/>
      <c r="FB27" s="147"/>
      <c r="FC27" s="148"/>
      <c r="FD27" s="142"/>
      <c r="FE27" s="142"/>
      <c r="FF27" s="144"/>
      <c r="FG27" s="144"/>
      <c r="FH27" s="142"/>
      <c r="FI27" s="142"/>
      <c r="FJ27" s="149"/>
      <c r="FK27" s="145"/>
      <c r="FL27" s="145"/>
      <c r="FM27" s="146"/>
      <c r="FN27" s="147"/>
      <c r="FO27" s="148"/>
      <c r="FP27" s="142"/>
      <c r="FQ27" s="142"/>
      <c r="FR27" s="144"/>
      <c r="FS27" s="144"/>
      <c r="FT27" s="142"/>
      <c r="FU27" s="142"/>
      <c r="FV27" s="149"/>
      <c r="FW27" s="145"/>
      <c r="FX27" s="145"/>
      <c r="FY27" s="146"/>
      <c r="FZ27" s="147"/>
      <c r="GA27" s="148"/>
      <c r="GB27" s="142"/>
      <c r="GC27" s="142"/>
      <c r="GD27" s="144"/>
      <c r="GE27" s="144"/>
      <c r="GF27" s="142"/>
      <c r="GG27" s="142"/>
      <c r="GH27" s="149"/>
      <c r="GI27" s="145"/>
      <c r="GJ27" s="145"/>
      <c r="GK27" s="146"/>
      <c r="GL27" s="147"/>
      <c r="GM27" s="148"/>
      <c r="GN27" s="142"/>
      <c r="GO27" s="142"/>
      <c r="GP27" s="144"/>
      <c r="GQ27" s="144"/>
      <c r="GR27" s="142"/>
      <c r="GS27" s="142"/>
      <c r="GT27" s="149"/>
      <c r="GU27" s="145"/>
      <c r="GV27" s="145"/>
      <c r="GW27" s="146"/>
      <c r="GX27" s="147"/>
      <c r="GY27" s="148"/>
      <c r="GZ27" s="142"/>
      <c r="HA27" s="142"/>
      <c r="HB27" s="144"/>
      <c r="HC27" s="144"/>
      <c r="HD27" s="142"/>
      <c r="HE27" s="142"/>
      <c r="HF27" s="149"/>
      <c r="HG27" s="145"/>
      <c r="HH27" s="145"/>
      <c r="HI27" s="146"/>
      <c r="HJ27" s="147"/>
      <c r="HK27" s="148"/>
      <c r="HL27" s="142"/>
      <c r="HM27" s="142"/>
      <c r="HN27" s="144"/>
      <c r="HO27" s="144"/>
      <c r="HP27" s="142"/>
      <c r="HQ27" s="142"/>
      <c r="HR27" s="149"/>
      <c r="HS27" s="145"/>
      <c r="HT27" s="145"/>
      <c r="HU27" s="146"/>
      <c r="HV27" s="147"/>
      <c r="HW27" s="148"/>
      <c r="HX27" s="142"/>
      <c r="HY27" s="142"/>
      <c r="HZ27" s="144"/>
      <c r="IA27" s="144"/>
      <c r="IB27" s="142"/>
      <c r="IC27" s="142"/>
      <c r="ID27" s="149"/>
      <c r="IE27" s="145"/>
      <c r="IF27" s="145"/>
      <c r="IG27" s="146"/>
      <c r="IH27" s="147"/>
      <c r="II27" s="148"/>
      <c r="IJ27" s="142"/>
      <c r="IK27" s="142"/>
      <c r="IL27" s="144"/>
    </row>
    <row r="28" spans="1:246" s="150" customFormat="1" ht="30" x14ac:dyDescent="0.2">
      <c r="A28" s="163" t="s">
        <v>292</v>
      </c>
      <c r="B28" s="172" t="s">
        <v>375</v>
      </c>
      <c r="C28" s="173" t="s">
        <v>44</v>
      </c>
      <c r="D28" s="174">
        <v>15</v>
      </c>
      <c r="E28" s="163"/>
      <c r="F28" s="175"/>
      <c r="G28" s="175"/>
      <c r="H28" s="176"/>
      <c r="I28" s="176"/>
      <c r="J28" s="199">
        <v>0</v>
      </c>
      <c r="K28" s="203">
        <f t="shared" si="0"/>
        <v>0</v>
      </c>
      <c r="L28" s="160"/>
      <c r="M28" s="146"/>
      <c r="N28" s="147"/>
      <c r="O28" s="148"/>
      <c r="P28" s="142"/>
      <c r="Q28" s="142"/>
      <c r="R28" s="144"/>
      <c r="S28" s="144"/>
      <c r="T28" s="142"/>
      <c r="U28" s="142"/>
      <c r="V28" s="149"/>
      <c r="W28" s="145"/>
      <c r="X28" s="145"/>
      <c r="Y28" s="146"/>
      <c r="Z28" s="147"/>
      <c r="AA28" s="148"/>
      <c r="AB28" s="142"/>
      <c r="AC28" s="142"/>
      <c r="AD28" s="144"/>
      <c r="AE28" s="144"/>
      <c r="AF28" s="142"/>
      <c r="AG28" s="142"/>
      <c r="AH28" s="149"/>
      <c r="AI28" s="145"/>
      <c r="AJ28" s="145"/>
      <c r="AK28" s="146"/>
      <c r="AL28" s="147"/>
      <c r="AM28" s="148"/>
      <c r="AN28" s="142"/>
      <c r="AO28" s="142"/>
      <c r="AP28" s="144"/>
      <c r="AQ28" s="144"/>
      <c r="AR28" s="142"/>
      <c r="AS28" s="142"/>
      <c r="AT28" s="149"/>
      <c r="AU28" s="145"/>
      <c r="AV28" s="145"/>
      <c r="AW28" s="146"/>
      <c r="AX28" s="147"/>
      <c r="AY28" s="148"/>
      <c r="AZ28" s="142"/>
      <c r="BA28" s="142"/>
      <c r="BB28" s="144"/>
      <c r="BC28" s="144"/>
      <c r="BD28" s="142"/>
      <c r="BE28" s="142"/>
      <c r="BF28" s="149"/>
      <c r="BG28" s="145"/>
      <c r="BH28" s="145"/>
      <c r="BI28" s="146"/>
      <c r="BJ28" s="147"/>
      <c r="BK28" s="148"/>
      <c r="BL28" s="142"/>
      <c r="BM28" s="142"/>
      <c r="BN28" s="144"/>
      <c r="BO28" s="144"/>
      <c r="BP28" s="142"/>
      <c r="BQ28" s="142"/>
      <c r="BR28" s="149"/>
      <c r="BS28" s="145"/>
      <c r="BT28" s="145"/>
      <c r="BU28" s="146"/>
      <c r="BV28" s="147"/>
      <c r="BW28" s="148"/>
      <c r="BX28" s="142"/>
      <c r="BY28" s="142"/>
      <c r="BZ28" s="144"/>
      <c r="CA28" s="144"/>
      <c r="CB28" s="142"/>
      <c r="CC28" s="142"/>
      <c r="CD28" s="149"/>
      <c r="CE28" s="145"/>
      <c r="CF28" s="145"/>
      <c r="CG28" s="146"/>
      <c r="CH28" s="147"/>
      <c r="CI28" s="148"/>
      <c r="CJ28" s="142"/>
      <c r="CK28" s="142"/>
      <c r="CL28" s="144"/>
      <c r="CM28" s="144"/>
      <c r="CN28" s="142"/>
      <c r="CO28" s="142"/>
      <c r="CP28" s="149"/>
      <c r="CQ28" s="145"/>
      <c r="CR28" s="145"/>
      <c r="CS28" s="146"/>
      <c r="CT28" s="147"/>
      <c r="CU28" s="148"/>
      <c r="CV28" s="142"/>
      <c r="CW28" s="142"/>
      <c r="CX28" s="144"/>
      <c r="CY28" s="144"/>
      <c r="CZ28" s="142"/>
      <c r="DA28" s="142"/>
      <c r="DB28" s="149"/>
      <c r="DC28" s="145"/>
      <c r="DD28" s="145"/>
      <c r="DE28" s="146"/>
      <c r="DF28" s="147"/>
      <c r="DG28" s="148"/>
      <c r="DH28" s="142"/>
      <c r="DI28" s="142"/>
      <c r="DJ28" s="144"/>
      <c r="DK28" s="144"/>
      <c r="DL28" s="142"/>
      <c r="DM28" s="142"/>
      <c r="DN28" s="149"/>
      <c r="DO28" s="145"/>
      <c r="DP28" s="145"/>
      <c r="DQ28" s="146"/>
      <c r="DR28" s="147"/>
      <c r="DS28" s="148"/>
      <c r="DT28" s="142"/>
      <c r="DU28" s="142"/>
      <c r="DV28" s="144"/>
      <c r="DW28" s="144"/>
      <c r="DX28" s="142"/>
      <c r="DY28" s="142"/>
      <c r="DZ28" s="149"/>
      <c r="EA28" s="145"/>
      <c r="EB28" s="145"/>
      <c r="EC28" s="146"/>
      <c r="ED28" s="147"/>
      <c r="EE28" s="148"/>
      <c r="EF28" s="142"/>
      <c r="EG28" s="142"/>
      <c r="EH28" s="144"/>
      <c r="EI28" s="144"/>
      <c r="EJ28" s="142"/>
      <c r="EK28" s="142"/>
      <c r="EL28" s="149"/>
      <c r="EM28" s="145"/>
      <c r="EN28" s="145"/>
      <c r="EO28" s="146"/>
      <c r="EP28" s="147"/>
      <c r="EQ28" s="148"/>
      <c r="ER28" s="142"/>
      <c r="ES28" s="142"/>
      <c r="ET28" s="144"/>
      <c r="EU28" s="144"/>
      <c r="EV28" s="142"/>
      <c r="EW28" s="142"/>
      <c r="EX28" s="149"/>
      <c r="EY28" s="145"/>
      <c r="EZ28" s="145"/>
      <c r="FA28" s="146"/>
      <c r="FB28" s="147"/>
      <c r="FC28" s="148"/>
      <c r="FD28" s="142"/>
      <c r="FE28" s="142"/>
      <c r="FF28" s="144"/>
      <c r="FG28" s="144"/>
      <c r="FH28" s="142"/>
      <c r="FI28" s="142"/>
      <c r="FJ28" s="149"/>
      <c r="FK28" s="145"/>
      <c r="FL28" s="145"/>
      <c r="FM28" s="146"/>
      <c r="FN28" s="147"/>
      <c r="FO28" s="148"/>
      <c r="FP28" s="142"/>
      <c r="FQ28" s="142"/>
      <c r="FR28" s="144"/>
      <c r="FS28" s="144"/>
      <c r="FT28" s="142"/>
      <c r="FU28" s="142"/>
      <c r="FV28" s="149"/>
      <c r="FW28" s="145"/>
      <c r="FX28" s="145"/>
      <c r="FY28" s="146"/>
      <c r="FZ28" s="147"/>
      <c r="GA28" s="148"/>
      <c r="GB28" s="142"/>
      <c r="GC28" s="142"/>
      <c r="GD28" s="144"/>
      <c r="GE28" s="144"/>
      <c r="GF28" s="142"/>
      <c r="GG28" s="142"/>
      <c r="GH28" s="149"/>
      <c r="GI28" s="145"/>
      <c r="GJ28" s="145"/>
      <c r="GK28" s="146"/>
      <c r="GL28" s="147"/>
      <c r="GM28" s="148"/>
      <c r="GN28" s="142"/>
      <c r="GO28" s="142"/>
      <c r="GP28" s="144"/>
      <c r="GQ28" s="144"/>
      <c r="GR28" s="142"/>
      <c r="GS28" s="142"/>
      <c r="GT28" s="149"/>
      <c r="GU28" s="145"/>
      <c r="GV28" s="145"/>
      <c r="GW28" s="146"/>
      <c r="GX28" s="147"/>
      <c r="GY28" s="148"/>
      <c r="GZ28" s="142"/>
      <c r="HA28" s="142"/>
      <c r="HB28" s="144"/>
      <c r="HC28" s="144"/>
      <c r="HD28" s="142"/>
      <c r="HE28" s="142"/>
      <c r="HF28" s="149"/>
      <c r="HG28" s="145"/>
      <c r="HH28" s="145"/>
      <c r="HI28" s="146"/>
      <c r="HJ28" s="147"/>
      <c r="HK28" s="148"/>
      <c r="HL28" s="142"/>
      <c r="HM28" s="142"/>
      <c r="HN28" s="144"/>
      <c r="HO28" s="144"/>
      <c r="HP28" s="142"/>
      <c r="HQ28" s="142"/>
      <c r="HR28" s="149"/>
      <c r="HS28" s="145"/>
      <c r="HT28" s="145"/>
      <c r="HU28" s="146"/>
      <c r="HV28" s="147"/>
      <c r="HW28" s="148"/>
      <c r="HX28" s="142"/>
      <c r="HY28" s="142"/>
      <c r="HZ28" s="144"/>
      <c r="IA28" s="144"/>
      <c r="IB28" s="142"/>
      <c r="IC28" s="142"/>
      <c r="ID28" s="149"/>
      <c r="IE28" s="145"/>
      <c r="IF28" s="145"/>
      <c r="IG28" s="146"/>
      <c r="IH28" s="147"/>
      <c r="II28" s="148"/>
      <c r="IJ28" s="142"/>
      <c r="IK28" s="142"/>
      <c r="IL28" s="144"/>
    </row>
    <row r="29" spans="1:246" s="150" customFormat="1" x14ac:dyDescent="0.2">
      <c r="A29" s="163" t="s">
        <v>294</v>
      </c>
      <c r="B29" s="172" t="s">
        <v>376</v>
      </c>
      <c r="C29" s="173" t="s">
        <v>44</v>
      </c>
      <c r="D29" s="174">
        <v>1</v>
      </c>
      <c r="E29" s="163"/>
      <c r="F29" s="175"/>
      <c r="G29" s="175"/>
      <c r="H29" s="176"/>
      <c r="I29" s="176"/>
      <c r="J29" s="199">
        <v>0</v>
      </c>
      <c r="K29" s="203">
        <f t="shared" si="0"/>
        <v>0</v>
      </c>
      <c r="L29" s="160"/>
      <c r="M29" s="146"/>
      <c r="N29" s="147"/>
      <c r="O29" s="148"/>
      <c r="P29" s="142"/>
      <c r="Q29" s="142"/>
      <c r="R29" s="144"/>
      <c r="S29" s="144"/>
      <c r="T29" s="142"/>
      <c r="U29" s="142"/>
      <c r="V29" s="149"/>
      <c r="W29" s="145"/>
      <c r="X29" s="145"/>
      <c r="Y29" s="146"/>
      <c r="Z29" s="147"/>
      <c r="AA29" s="148"/>
      <c r="AB29" s="142"/>
      <c r="AC29" s="142"/>
      <c r="AD29" s="144"/>
      <c r="AE29" s="144"/>
      <c r="AF29" s="142"/>
      <c r="AG29" s="142"/>
      <c r="AH29" s="149"/>
      <c r="AI29" s="145"/>
      <c r="AJ29" s="145"/>
      <c r="AK29" s="146"/>
      <c r="AL29" s="147"/>
      <c r="AM29" s="148"/>
      <c r="AN29" s="142"/>
      <c r="AO29" s="142"/>
      <c r="AP29" s="144"/>
      <c r="AQ29" s="144"/>
      <c r="AR29" s="142"/>
      <c r="AS29" s="142"/>
      <c r="AT29" s="149"/>
      <c r="AU29" s="145"/>
      <c r="AV29" s="145"/>
      <c r="AW29" s="146"/>
      <c r="AX29" s="147"/>
      <c r="AY29" s="148"/>
      <c r="AZ29" s="142"/>
      <c r="BA29" s="142"/>
      <c r="BB29" s="144"/>
      <c r="BC29" s="144"/>
      <c r="BD29" s="142"/>
      <c r="BE29" s="142"/>
      <c r="BF29" s="149"/>
      <c r="BG29" s="145"/>
      <c r="BH29" s="145"/>
      <c r="BI29" s="146"/>
      <c r="BJ29" s="147"/>
      <c r="BK29" s="148"/>
      <c r="BL29" s="142"/>
      <c r="BM29" s="142"/>
      <c r="BN29" s="144"/>
      <c r="BO29" s="144"/>
      <c r="BP29" s="142"/>
      <c r="BQ29" s="142"/>
      <c r="BR29" s="149"/>
      <c r="BS29" s="145"/>
      <c r="BT29" s="145"/>
      <c r="BU29" s="146"/>
      <c r="BV29" s="147"/>
      <c r="BW29" s="148"/>
      <c r="BX29" s="142"/>
      <c r="BY29" s="142"/>
      <c r="BZ29" s="144"/>
      <c r="CA29" s="144"/>
      <c r="CB29" s="142"/>
      <c r="CC29" s="142"/>
      <c r="CD29" s="149"/>
      <c r="CE29" s="145"/>
      <c r="CF29" s="145"/>
      <c r="CG29" s="146"/>
      <c r="CH29" s="147"/>
      <c r="CI29" s="148"/>
      <c r="CJ29" s="142"/>
      <c r="CK29" s="142"/>
      <c r="CL29" s="144"/>
      <c r="CM29" s="144"/>
      <c r="CN29" s="142"/>
      <c r="CO29" s="142"/>
      <c r="CP29" s="149"/>
      <c r="CQ29" s="145"/>
      <c r="CR29" s="145"/>
      <c r="CS29" s="146"/>
      <c r="CT29" s="147"/>
      <c r="CU29" s="148"/>
      <c r="CV29" s="142"/>
      <c r="CW29" s="142"/>
      <c r="CX29" s="144"/>
      <c r="CY29" s="144"/>
      <c r="CZ29" s="142"/>
      <c r="DA29" s="142"/>
      <c r="DB29" s="149"/>
      <c r="DC29" s="145"/>
      <c r="DD29" s="145"/>
      <c r="DE29" s="146"/>
      <c r="DF29" s="147"/>
      <c r="DG29" s="148"/>
      <c r="DH29" s="142"/>
      <c r="DI29" s="142"/>
      <c r="DJ29" s="144"/>
      <c r="DK29" s="144"/>
      <c r="DL29" s="142"/>
      <c r="DM29" s="142"/>
      <c r="DN29" s="149"/>
      <c r="DO29" s="145"/>
      <c r="DP29" s="145"/>
      <c r="DQ29" s="146"/>
      <c r="DR29" s="147"/>
      <c r="DS29" s="148"/>
      <c r="DT29" s="142"/>
      <c r="DU29" s="142"/>
      <c r="DV29" s="144"/>
      <c r="DW29" s="144"/>
      <c r="DX29" s="142"/>
      <c r="DY29" s="142"/>
      <c r="DZ29" s="149"/>
      <c r="EA29" s="145"/>
      <c r="EB29" s="145"/>
      <c r="EC29" s="146"/>
      <c r="ED29" s="147"/>
      <c r="EE29" s="148"/>
      <c r="EF29" s="142"/>
      <c r="EG29" s="142"/>
      <c r="EH29" s="144"/>
      <c r="EI29" s="144"/>
      <c r="EJ29" s="142"/>
      <c r="EK29" s="142"/>
      <c r="EL29" s="149"/>
      <c r="EM29" s="145"/>
      <c r="EN29" s="145"/>
      <c r="EO29" s="146"/>
      <c r="EP29" s="147"/>
      <c r="EQ29" s="148"/>
      <c r="ER29" s="142"/>
      <c r="ES29" s="142"/>
      <c r="ET29" s="144"/>
      <c r="EU29" s="144"/>
      <c r="EV29" s="142"/>
      <c r="EW29" s="142"/>
      <c r="EX29" s="149"/>
      <c r="EY29" s="145"/>
      <c r="EZ29" s="145"/>
      <c r="FA29" s="146"/>
      <c r="FB29" s="147"/>
      <c r="FC29" s="148"/>
      <c r="FD29" s="142"/>
      <c r="FE29" s="142"/>
      <c r="FF29" s="144"/>
      <c r="FG29" s="144"/>
      <c r="FH29" s="142"/>
      <c r="FI29" s="142"/>
      <c r="FJ29" s="149"/>
      <c r="FK29" s="145"/>
      <c r="FL29" s="145"/>
      <c r="FM29" s="146"/>
      <c r="FN29" s="147"/>
      <c r="FO29" s="148"/>
      <c r="FP29" s="142"/>
      <c r="FQ29" s="142"/>
      <c r="FR29" s="144"/>
      <c r="FS29" s="144"/>
      <c r="FT29" s="142"/>
      <c r="FU29" s="142"/>
      <c r="FV29" s="149"/>
      <c r="FW29" s="145"/>
      <c r="FX29" s="145"/>
      <c r="FY29" s="146"/>
      <c r="FZ29" s="147"/>
      <c r="GA29" s="148"/>
      <c r="GB29" s="142"/>
      <c r="GC29" s="142"/>
      <c r="GD29" s="144"/>
      <c r="GE29" s="144"/>
      <c r="GF29" s="142"/>
      <c r="GG29" s="142"/>
      <c r="GH29" s="149"/>
      <c r="GI29" s="145"/>
      <c r="GJ29" s="145"/>
      <c r="GK29" s="146"/>
      <c r="GL29" s="147"/>
      <c r="GM29" s="148"/>
      <c r="GN29" s="142"/>
      <c r="GO29" s="142"/>
      <c r="GP29" s="144"/>
      <c r="GQ29" s="144"/>
      <c r="GR29" s="142"/>
      <c r="GS29" s="142"/>
      <c r="GT29" s="149"/>
      <c r="GU29" s="145"/>
      <c r="GV29" s="145"/>
      <c r="GW29" s="146"/>
      <c r="GX29" s="147"/>
      <c r="GY29" s="148"/>
      <c r="GZ29" s="142"/>
      <c r="HA29" s="142"/>
      <c r="HB29" s="144"/>
      <c r="HC29" s="144"/>
      <c r="HD29" s="142"/>
      <c r="HE29" s="142"/>
      <c r="HF29" s="149"/>
      <c r="HG29" s="145"/>
      <c r="HH29" s="145"/>
      <c r="HI29" s="146"/>
      <c r="HJ29" s="147"/>
      <c r="HK29" s="148"/>
      <c r="HL29" s="142"/>
      <c r="HM29" s="142"/>
      <c r="HN29" s="144"/>
      <c r="HO29" s="144"/>
      <c r="HP29" s="142"/>
      <c r="HQ29" s="142"/>
      <c r="HR29" s="149"/>
      <c r="HS29" s="145"/>
      <c r="HT29" s="145"/>
      <c r="HU29" s="146"/>
      <c r="HV29" s="147"/>
      <c r="HW29" s="148"/>
      <c r="HX29" s="142"/>
      <c r="HY29" s="142"/>
      <c r="HZ29" s="144"/>
      <c r="IA29" s="144"/>
      <c r="IB29" s="142"/>
      <c r="IC29" s="142"/>
      <c r="ID29" s="149"/>
      <c r="IE29" s="145"/>
      <c r="IF29" s="145"/>
      <c r="IG29" s="146"/>
      <c r="IH29" s="147"/>
      <c r="II29" s="148"/>
      <c r="IJ29" s="142"/>
      <c r="IK29" s="142"/>
      <c r="IL29" s="144"/>
    </row>
    <row r="30" spans="1:246" s="150" customFormat="1" x14ac:dyDescent="0.2">
      <c r="A30" s="163"/>
      <c r="B30" s="172"/>
      <c r="C30" s="173"/>
      <c r="D30" s="174"/>
      <c r="E30" s="163"/>
      <c r="F30" s="175"/>
      <c r="G30" s="175"/>
      <c r="H30" s="176"/>
      <c r="I30" s="176"/>
      <c r="J30" s="202"/>
      <c r="K30" s="203"/>
      <c r="L30" s="160"/>
      <c r="M30" s="146"/>
      <c r="N30" s="147"/>
      <c r="O30" s="148"/>
      <c r="P30" s="142"/>
      <c r="Q30" s="142"/>
      <c r="R30" s="144"/>
      <c r="S30" s="144"/>
      <c r="T30" s="142"/>
      <c r="U30" s="142"/>
      <c r="V30" s="149"/>
      <c r="W30" s="145"/>
      <c r="X30" s="145"/>
      <c r="Y30" s="146"/>
      <c r="Z30" s="147"/>
      <c r="AA30" s="148"/>
      <c r="AB30" s="142"/>
      <c r="AC30" s="142"/>
      <c r="AD30" s="144"/>
      <c r="AE30" s="144"/>
      <c r="AF30" s="142"/>
      <c r="AG30" s="142"/>
      <c r="AH30" s="149"/>
      <c r="AI30" s="145"/>
      <c r="AJ30" s="145"/>
      <c r="AK30" s="146"/>
      <c r="AL30" s="147"/>
      <c r="AM30" s="148"/>
      <c r="AN30" s="142"/>
      <c r="AO30" s="142"/>
      <c r="AP30" s="144"/>
      <c r="AQ30" s="144"/>
      <c r="AR30" s="142"/>
      <c r="AS30" s="142"/>
      <c r="AT30" s="149"/>
      <c r="AU30" s="145"/>
      <c r="AV30" s="145"/>
      <c r="AW30" s="146"/>
      <c r="AX30" s="147"/>
      <c r="AY30" s="148"/>
      <c r="AZ30" s="142"/>
      <c r="BA30" s="142"/>
      <c r="BB30" s="144"/>
      <c r="BC30" s="144"/>
      <c r="BD30" s="142"/>
      <c r="BE30" s="142"/>
      <c r="BF30" s="149"/>
      <c r="BG30" s="145"/>
      <c r="BH30" s="145"/>
      <c r="BI30" s="146"/>
      <c r="BJ30" s="147"/>
      <c r="BK30" s="148"/>
      <c r="BL30" s="142"/>
      <c r="BM30" s="142"/>
      <c r="BN30" s="144"/>
      <c r="BO30" s="144"/>
      <c r="BP30" s="142"/>
      <c r="BQ30" s="142"/>
      <c r="BR30" s="149"/>
      <c r="BS30" s="145"/>
      <c r="BT30" s="145"/>
      <c r="BU30" s="146"/>
      <c r="BV30" s="147"/>
      <c r="BW30" s="148"/>
      <c r="BX30" s="142"/>
      <c r="BY30" s="142"/>
      <c r="BZ30" s="144"/>
      <c r="CA30" s="144"/>
      <c r="CB30" s="142"/>
      <c r="CC30" s="142"/>
      <c r="CD30" s="149"/>
      <c r="CE30" s="145"/>
      <c r="CF30" s="145"/>
      <c r="CG30" s="146"/>
      <c r="CH30" s="147"/>
      <c r="CI30" s="148"/>
      <c r="CJ30" s="142"/>
      <c r="CK30" s="142"/>
      <c r="CL30" s="144"/>
      <c r="CM30" s="144"/>
      <c r="CN30" s="142"/>
      <c r="CO30" s="142"/>
      <c r="CP30" s="149"/>
      <c r="CQ30" s="145"/>
      <c r="CR30" s="145"/>
      <c r="CS30" s="146"/>
      <c r="CT30" s="147"/>
      <c r="CU30" s="148"/>
      <c r="CV30" s="142"/>
      <c r="CW30" s="142"/>
      <c r="CX30" s="144"/>
      <c r="CY30" s="144"/>
      <c r="CZ30" s="142"/>
      <c r="DA30" s="142"/>
      <c r="DB30" s="149"/>
      <c r="DC30" s="145"/>
      <c r="DD30" s="145"/>
      <c r="DE30" s="146"/>
      <c r="DF30" s="147"/>
      <c r="DG30" s="148"/>
      <c r="DH30" s="142"/>
      <c r="DI30" s="142"/>
      <c r="DJ30" s="144"/>
      <c r="DK30" s="144"/>
      <c r="DL30" s="142"/>
      <c r="DM30" s="142"/>
      <c r="DN30" s="149"/>
      <c r="DO30" s="145"/>
      <c r="DP30" s="145"/>
      <c r="DQ30" s="146"/>
      <c r="DR30" s="147"/>
      <c r="DS30" s="148"/>
      <c r="DT30" s="142"/>
      <c r="DU30" s="142"/>
      <c r="DV30" s="144"/>
      <c r="DW30" s="144"/>
      <c r="DX30" s="142"/>
      <c r="DY30" s="142"/>
      <c r="DZ30" s="149"/>
      <c r="EA30" s="145"/>
      <c r="EB30" s="145"/>
      <c r="EC30" s="146"/>
      <c r="ED30" s="147"/>
      <c r="EE30" s="148"/>
      <c r="EF30" s="142"/>
      <c r="EG30" s="142"/>
      <c r="EH30" s="144"/>
      <c r="EI30" s="144"/>
      <c r="EJ30" s="142"/>
      <c r="EK30" s="142"/>
      <c r="EL30" s="149"/>
      <c r="EM30" s="145"/>
      <c r="EN30" s="145"/>
      <c r="EO30" s="146"/>
      <c r="EP30" s="147"/>
      <c r="EQ30" s="148"/>
      <c r="ER30" s="142"/>
      <c r="ES30" s="142"/>
      <c r="ET30" s="144"/>
      <c r="EU30" s="144"/>
      <c r="EV30" s="142"/>
      <c r="EW30" s="142"/>
      <c r="EX30" s="149"/>
      <c r="EY30" s="145"/>
      <c r="EZ30" s="145"/>
      <c r="FA30" s="146"/>
      <c r="FB30" s="147"/>
      <c r="FC30" s="148"/>
      <c r="FD30" s="142"/>
      <c r="FE30" s="142"/>
      <c r="FF30" s="144"/>
      <c r="FG30" s="144"/>
      <c r="FH30" s="142"/>
      <c r="FI30" s="142"/>
      <c r="FJ30" s="149"/>
      <c r="FK30" s="145"/>
      <c r="FL30" s="145"/>
      <c r="FM30" s="146"/>
      <c r="FN30" s="147"/>
      <c r="FO30" s="148"/>
      <c r="FP30" s="142"/>
      <c r="FQ30" s="142"/>
      <c r="FR30" s="144"/>
      <c r="FS30" s="144"/>
      <c r="FT30" s="142"/>
      <c r="FU30" s="142"/>
      <c r="FV30" s="149"/>
      <c r="FW30" s="145"/>
      <c r="FX30" s="145"/>
      <c r="FY30" s="146"/>
      <c r="FZ30" s="147"/>
      <c r="GA30" s="148"/>
      <c r="GB30" s="142"/>
      <c r="GC30" s="142"/>
      <c r="GD30" s="144"/>
      <c r="GE30" s="144"/>
      <c r="GF30" s="142"/>
      <c r="GG30" s="142"/>
      <c r="GH30" s="149"/>
      <c r="GI30" s="145"/>
      <c r="GJ30" s="145"/>
      <c r="GK30" s="146"/>
      <c r="GL30" s="147"/>
      <c r="GM30" s="148"/>
      <c r="GN30" s="142"/>
      <c r="GO30" s="142"/>
      <c r="GP30" s="144"/>
      <c r="GQ30" s="144"/>
      <c r="GR30" s="142"/>
      <c r="GS30" s="142"/>
      <c r="GT30" s="149"/>
      <c r="GU30" s="145"/>
      <c r="GV30" s="145"/>
      <c r="GW30" s="146"/>
      <c r="GX30" s="147"/>
      <c r="GY30" s="148"/>
      <c r="GZ30" s="142"/>
      <c r="HA30" s="142"/>
      <c r="HB30" s="144"/>
      <c r="HC30" s="144"/>
      <c r="HD30" s="142"/>
      <c r="HE30" s="142"/>
      <c r="HF30" s="149"/>
      <c r="HG30" s="145"/>
      <c r="HH30" s="145"/>
      <c r="HI30" s="146"/>
      <c r="HJ30" s="147"/>
      <c r="HK30" s="148"/>
      <c r="HL30" s="142"/>
      <c r="HM30" s="142"/>
      <c r="HN30" s="144"/>
      <c r="HO30" s="144"/>
      <c r="HP30" s="142"/>
      <c r="HQ30" s="142"/>
      <c r="HR30" s="149"/>
      <c r="HS30" s="145"/>
      <c r="HT30" s="145"/>
      <c r="HU30" s="146"/>
      <c r="HV30" s="147"/>
      <c r="HW30" s="148"/>
      <c r="HX30" s="142"/>
      <c r="HY30" s="142"/>
      <c r="HZ30" s="144"/>
      <c r="IA30" s="144"/>
      <c r="IB30" s="142"/>
      <c r="IC30" s="142"/>
      <c r="ID30" s="149"/>
      <c r="IE30" s="145"/>
      <c r="IF30" s="145"/>
      <c r="IG30" s="146"/>
      <c r="IH30" s="147"/>
      <c r="II30" s="148"/>
      <c r="IJ30" s="142"/>
      <c r="IK30" s="142"/>
      <c r="IL30" s="144"/>
    </row>
    <row r="31" spans="1:246" s="158" customFormat="1" x14ac:dyDescent="0.2">
      <c r="A31" s="197"/>
      <c r="B31" s="164" t="s">
        <v>329</v>
      </c>
      <c r="C31" s="173"/>
      <c r="D31" s="174"/>
      <c r="E31" s="163"/>
      <c r="F31" s="175"/>
      <c r="G31" s="175"/>
      <c r="H31" s="176"/>
      <c r="I31" s="176"/>
      <c r="J31" s="202"/>
      <c r="K31" s="203"/>
      <c r="L31" s="153"/>
      <c r="M31" s="154"/>
      <c r="N31" s="155"/>
      <c r="O31" s="156"/>
      <c r="P31" s="157"/>
      <c r="Q31" s="157"/>
      <c r="R31" s="151"/>
      <c r="S31" s="151"/>
      <c r="T31" s="157"/>
      <c r="U31" s="157"/>
      <c r="V31" s="152"/>
      <c r="W31" s="153"/>
      <c r="X31" s="153"/>
      <c r="Y31" s="154"/>
      <c r="Z31" s="155"/>
      <c r="AA31" s="156"/>
      <c r="AB31" s="157"/>
      <c r="AC31" s="157"/>
      <c r="AD31" s="151"/>
      <c r="AE31" s="151"/>
      <c r="AF31" s="157"/>
      <c r="AG31" s="157"/>
      <c r="AH31" s="152"/>
      <c r="AI31" s="153"/>
      <c r="AJ31" s="153"/>
      <c r="AK31" s="154"/>
      <c r="AL31" s="155"/>
      <c r="AM31" s="156"/>
      <c r="AN31" s="157"/>
      <c r="AO31" s="157"/>
      <c r="AP31" s="151"/>
      <c r="AQ31" s="151"/>
      <c r="AR31" s="157"/>
      <c r="AS31" s="157"/>
      <c r="AT31" s="152"/>
      <c r="AU31" s="153"/>
      <c r="AV31" s="153"/>
      <c r="AW31" s="154"/>
      <c r="AX31" s="155"/>
      <c r="AY31" s="156"/>
      <c r="AZ31" s="157"/>
      <c r="BA31" s="157"/>
      <c r="BB31" s="151"/>
      <c r="BC31" s="151"/>
      <c r="BD31" s="157"/>
      <c r="BE31" s="157"/>
      <c r="BF31" s="152"/>
      <c r="BG31" s="153"/>
      <c r="BH31" s="153"/>
      <c r="BI31" s="154"/>
      <c r="BJ31" s="155"/>
      <c r="BK31" s="156"/>
      <c r="BL31" s="157"/>
      <c r="BM31" s="157"/>
      <c r="BN31" s="151"/>
      <c r="BO31" s="151"/>
      <c r="BP31" s="157"/>
      <c r="BQ31" s="157"/>
      <c r="BR31" s="152"/>
      <c r="BS31" s="153"/>
      <c r="BT31" s="153"/>
      <c r="BU31" s="154"/>
      <c r="BV31" s="155"/>
      <c r="BW31" s="156"/>
      <c r="BX31" s="157"/>
      <c r="BY31" s="157"/>
      <c r="BZ31" s="151"/>
      <c r="CA31" s="151"/>
      <c r="CB31" s="157"/>
      <c r="CC31" s="157"/>
      <c r="CD31" s="152"/>
      <c r="CE31" s="153"/>
      <c r="CF31" s="153"/>
      <c r="CG31" s="154"/>
      <c r="CH31" s="155"/>
      <c r="CI31" s="156"/>
      <c r="CJ31" s="157"/>
      <c r="CK31" s="157"/>
      <c r="CL31" s="151"/>
      <c r="CM31" s="151"/>
      <c r="CN31" s="157"/>
      <c r="CO31" s="157"/>
      <c r="CP31" s="152"/>
      <c r="CQ31" s="153"/>
      <c r="CR31" s="153"/>
      <c r="CS31" s="154"/>
      <c r="CT31" s="155"/>
      <c r="CU31" s="156"/>
      <c r="CV31" s="157"/>
      <c r="CW31" s="157"/>
      <c r="CX31" s="151"/>
      <c r="CY31" s="151"/>
      <c r="CZ31" s="157"/>
      <c r="DA31" s="157"/>
      <c r="DB31" s="152"/>
      <c r="DC31" s="153"/>
      <c r="DD31" s="153"/>
      <c r="DE31" s="154"/>
      <c r="DF31" s="155"/>
      <c r="DG31" s="156"/>
      <c r="DH31" s="157"/>
      <c r="DI31" s="157"/>
      <c r="DJ31" s="151"/>
      <c r="DK31" s="151"/>
      <c r="DL31" s="157"/>
      <c r="DM31" s="157"/>
      <c r="DN31" s="152"/>
      <c r="DO31" s="153"/>
      <c r="DP31" s="153"/>
      <c r="DQ31" s="154"/>
      <c r="DR31" s="155"/>
      <c r="DS31" s="156"/>
      <c r="DT31" s="157"/>
      <c r="DU31" s="157"/>
      <c r="DV31" s="151"/>
      <c r="DW31" s="151"/>
      <c r="DX31" s="157"/>
      <c r="DY31" s="157"/>
      <c r="DZ31" s="152"/>
      <c r="EA31" s="153"/>
      <c r="EB31" s="153"/>
      <c r="EC31" s="154"/>
      <c r="ED31" s="155"/>
      <c r="EE31" s="156"/>
      <c r="EF31" s="157"/>
      <c r="EG31" s="157"/>
      <c r="EH31" s="151"/>
      <c r="EI31" s="151"/>
      <c r="EJ31" s="157"/>
      <c r="EK31" s="157"/>
      <c r="EL31" s="152"/>
      <c r="EM31" s="153"/>
      <c r="EN31" s="153"/>
      <c r="EO31" s="154"/>
      <c r="EP31" s="155"/>
      <c r="EQ31" s="156"/>
      <c r="ER31" s="157"/>
      <c r="ES31" s="157"/>
      <c r="ET31" s="151"/>
      <c r="EU31" s="151"/>
      <c r="EV31" s="157"/>
      <c r="EW31" s="157"/>
      <c r="EX31" s="152"/>
      <c r="EY31" s="153"/>
      <c r="EZ31" s="153"/>
      <c r="FA31" s="154"/>
      <c r="FB31" s="155"/>
      <c r="FC31" s="156"/>
      <c r="FD31" s="157"/>
      <c r="FE31" s="157"/>
      <c r="FF31" s="151"/>
      <c r="FG31" s="151"/>
      <c r="FH31" s="157"/>
      <c r="FI31" s="157"/>
      <c r="FJ31" s="152"/>
      <c r="FK31" s="153"/>
      <c r="FL31" s="153"/>
      <c r="FM31" s="154"/>
      <c r="FN31" s="155"/>
      <c r="FO31" s="156"/>
      <c r="FP31" s="157"/>
      <c r="FQ31" s="157"/>
      <c r="FR31" s="151"/>
      <c r="FS31" s="151"/>
      <c r="FT31" s="157"/>
      <c r="FU31" s="157"/>
      <c r="FV31" s="152"/>
      <c r="FW31" s="153"/>
      <c r="FX31" s="153"/>
      <c r="FY31" s="154"/>
      <c r="FZ31" s="155"/>
      <c r="GA31" s="156"/>
      <c r="GB31" s="157"/>
      <c r="GC31" s="157"/>
      <c r="GD31" s="151"/>
      <c r="GE31" s="151"/>
      <c r="GF31" s="157"/>
      <c r="GG31" s="157"/>
      <c r="GH31" s="152"/>
      <c r="GI31" s="153"/>
      <c r="GJ31" s="153"/>
      <c r="GK31" s="154"/>
      <c r="GL31" s="155"/>
      <c r="GM31" s="156"/>
      <c r="GN31" s="157"/>
      <c r="GO31" s="157"/>
      <c r="GP31" s="151"/>
      <c r="GQ31" s="151"/>
      <c r="GR31" s="157"/>
      <c r="GS31" s="157"/>
      <c r="GT31" s="152"/>
      <c r="GU31" s="153"/>
      <c r="GV31" s="153"/>
      <c r="GW31" s="154"/>
      <c r="GX31" s="155"/>
      <c r="GY31" s="156"/>
      <c r="GZ31" s="157"/>
      <c r="HA31" s="157"/>
      <c r="HB31" s="151"/>
      <c r="HC31" s="151"/>
      <c r="HD31" s="157"/>
      <c r="HE31" s="157"/>
      <c r="HF31" s="152"/>
      <c r="HG31" s="153"/>
      <c r="HH31" s="153"/>
      <c r="HI31" s="154"/>
      <c r="HJ31" s="155"/>
      <c r="HK31" s="156"/>
      <c r="HL31" s="157"/>
      <c r="HM31" s="157"/>
      <c r="HN31" s="151"/>
      <c r="HO31" s="151"/>
      <c r="HP31" s="157"/>
      <c r="HQ31" s="157"/>
      <c r="HR31" s="152"/>
      <c r="HS31" s="153"/>
      <c r="HT31" s="153"/>
      <c r="HU31" s="154"/>
      <c r="HV31" s="155"/>
      <c r="HW31" s="156"/>
      <c r="HX31" s="157"/>
      <c r="HY31" s="157"/>
      <c r="HZ31" s="151"/>
      <c r="IA31" s="151"/>
      <c r="IB31" s="157"/>
      <c r="IC31" s="157"/>
      <c r="ID31" s="152"/>
      <c r="IE31" s="153"/>
      <c r="IF31" s="153"/>
      <c r="IG31" s="154"/>
      <c r="IH31" s="155"/>
      <c r="II31" s="156"/>
      <c r="IJ31" s="157"/>
      <c r="IK31" s="157"/>
      <c r="IL31" s="151"/>
    </row>
    <row r="32" spans="1:246" x14ac:dyDescent="0.25">
      <c r="A32" s="197">
        <v>21</v>
      </c>
      <c r="B32" s="172" t="s">
        <v>331</v>
      </c>
      <c r="C32" s="173" t="s">
        <v>20</v>
      </c>
      <c r="D32" s="174">
        <v>1</v>
      </c>
      <c r="E32" s="179"/>
      <c r="F32" s="179"/>
      <c r="G32" s="179"/>
      <c r="H32" s="179"/>
      <c r="I32" s="179"/>
      <c r="J32" s="200">
        <v>0</v>
      </c>
      <c r="K32" s="203">
        <f t="shared" si="0"/>
        <v>0</v>
      </c>
    </row>
    <row r="33" spans="1:11" x14ac:dyDescent="0.25">
      <c r="A33" s="197">
        <v>22</v>
      </c>
      <c r="B33" s="172" t="s">
        <v>333</v>
      </c>
      <c r="C33" s="173" t="s">
        <v>20</v>
      </c>
      <c r="D33" s="174">
        <v>1</v>
      </c>
      <c r="E33" s="179"/>
      <c r="F33" s="179"/>
      <c r="G33" s="179"/>
      <c r="H33" s="179"/>
      <c r="I33" s="179"/>
      <c r="J33" s="200">
        <v>0</v>
      </c>
      <c r="K33" s="203">
        <f t="shared" si="0"/>
        <v>0</v>
      </c>
    </row>
    <row r="34" spans="1:11" x14ac:dyDescent="0.25">
      <c r="A34" s="197">
        <v>23</v>
      </c>
      <c r="B34" s="172" t="s">
        <v>377</v>
      </c>
      <c r="C34" s="173" t="s">
        <v>20</v>
      </c>
      <c r="D34" s="174">
        <v>1</v>
      </c>
      <c r="E34" s="179"/>
      <c r="F34" s="179"/>
      <c r="G34" s="179"/>
      <c r="H34" s="179"/>
      <c r="I34" s="179"/>
      <c r="J34" s="200">
        <v>0</v>
      </c>
      <c r="K34" s="203">
        <f t="shared" si="0"/>
        <v>0</v>
      </c>
    </row>
    <row r="35" spans="1:11" x14ac:dyDescent="0.25">
      <c r="A35" s="197">
        <v>24</v>
      </c>
      <c r="B35" s="172" t="s">
        <v>335</v>
      </c>
      <c r="C35" s="173" t="s">
        <v>20</v>
      </c>
      <c r="D35" s="174">
        <v>1</v>
      </c>
      <c r="E35" s="179"/>
      <c r="F35" s="179"/>
      <c r="G35" s="179"/>
      <c r="H35" s="179"/>
      <c r="I35" s="179"/>
      <c r="J35" s="200">
        <v>0</v>
      </c>
      <c r="K35" s="203">
        <f t="shared" si="0"/>
        <v>0</v>
      </c>
    </row>
    <row r="36" spans="1:11" x14ac:dyDescent="0.25">
      <c r="A36" s="197">
        <v>25</v>
      </c>
      <c r="B36" s="172" t="s">
        <v>337</v>
      </c>
      <c r="C36" s="173" t="s">
        <v>20</v>
      </c>
      <c r="D36" s="174">
        <v>1</v>
      </c>
      <c r="E36" s="179"/>
      <c r="F36" s="179"/>
      <c r="G36" s="179"/>
      <c r="H36" s="179"/>
      <c r="I36" s="179"/>
      <c r="J36" s="200">
        <v>0</v>
      </c>
      <c r="K36" s="203">
        <f t="shared" si="0"/>
        <v>0</v>
      </c>
    </row>
    <row r="37" spans="1:11" x14ac:dyDescent="0.25">
      <c r="A37" s="197">
        <v>26</v>
      </c>
      <c r="B37" s="172" t="s">
        <v>339</v>
      </c>
      <c r="C37" s="173" t="s">
        <v>20</v>
      </c>
      <c r="D37" s="174">
        <v>1</v>
      </c>
      <c r="E37" s="179"/>
      <c r="F37" s="179"/>
      <c r="G37" s="179"/>
      <c r="H37" s="179"/>
      <c r="I37" s="179"/>
      <c r="J37" s="200">
        <v>0</v>
      </c>
      <c r="K37" s="203">
        <f t="shared" si="0"/>
        <v>0</v>
      </c>
    </row>
    <row r="38" spans="1:11" x14ac:dyDescent="0.25">
      <c r="A38" s="197">
        <v>27</v>
      </c>
      <c r="B38" s="172" t="s">
        <v>341</v>
      </c>
      <c r="C38" s="173" t="s">
        <v>20</v>
      </c>
      <c r="D38" s="174">
        <v>1</v>
      </c>
      <c r="E38" s="179"/>
      <c r="F38" s="179"/>
      <c r="G38" s="179"/>
      <c r="H38" s="179"/>
      <c r="I38" s="179"/>
      <c r="J38" s="200">
        <v>0</v>
      </c>
      <c r="K38" s="203">
        <f t="shared" si="0"/>
        <v>0</v>
      </c>
    </row>
    <row r="39" spans="1:11" x14ac:dyDescent="0.25">
      <c r="A39" s="197">
        <v>28</v>
      </c>
      <c r="B39" s="172" t="s">
        <v>343</v>
      </c>
      <c r="C39" s="173" t="s">
        <v>20</v>
      </c>
      <c r="D39" s="174">
        <v>1</v>
      </c>
      <c r="E39" s="179"/>
      <c r="F39" s="179"/>
      <c r="G39" s="179"/>
      <c r="H39" s="179"/>
      <c r="I39" s="179"/>
      <c r="J39" s="200">
        <v>0</v>
      </c>
      <c r="K39" s="203">
        <f t="shared" si="0"/>
        <v>0</v>
      </c>
    </row>
    <row r="40" spans="1:11" x14ac:dyDescent="0.25">
      <c r="A40" s="197">
        <v>29</v>
      </c>
      <c r="B40" s="172" t="s">
        <v>345</v>
      </c>
      <c r="C40" s="173" t="s">
        <v>20</v>
      </c>
      <c r="D40" s="174">
        <v>1</v>
      </c>
      <c r="E40" s="179"/>
      <c r="F40" s="179"/>
      <c r="G40" s="179"/>
      <c r="H40" s="179"/>
      <c r="I40" s="179"/>
      <c r="J40" s="200">
        <v>0</v>
      </c>
      <c r="K40" s="203">
        <f t="shared" si="0"/>
        <v>0</v>
      </c>
    </row>
    <row r="41" spans="1:11" x14ac:dyDescent="0.25">
      <c r="A41" s="197">
        <v>30</v>
      </c>
      <c r="B41" s="172" t="s">
        <v>347</v>
      </c>
      <c r="C41" s="173" t="s">
        <v>20</v>
      </c>
      <c r="D41" s="174">
        <v>1</v>
      </c>
      <c r="E41" s="179"/>
      <c r="F41" s="179"/>
      <c r="G41" s="179"/>
      <c r="H41" s="179"/>
      <c r="I41" s="179"/>
      <c r="J41" s="200">
        <v>0</v>
      </c>
      <c r="K41" s="203">
        <f t="shared" si="0"/>
        <v>0</v>
      </c>
    </row>
    <row r="42" spans="1:11" x14ac:dyDescent="0.25">
      <c r="A42" s="197">
        <v>31</v>
      </c>
      <c r="B42" s="172" t="s">
        <v>385</v>
      </c>
      <c r="C42" s="173" t="s">
        <v>20</v>
      </c>
      <c r="D42" s="174">
        <v>1</v>
      </c>
      <c r="E42" s="179"/>
      <c r="F42" s="179"/>
      <c r="G42" s="179"/>
      <c r="H42" s="179"/>
      <c r="I42" s="179"/>
      <c r="J42" s="200">
        <v>0</v>
      </c>
      <c r="K42" s="203">
        <f t="shared" si="0"/>
        <v>0</v>
      </c>
    </row>
    <row r="43" spans="1:11" ht="0.75" customHeight="1" x14ac:dyDescent="0.25">
      <c r="A43" s="192"/>
      <c r="B43" s="193"/>
      <c r="C43" s="193"/>
      <c r="D43" s="194"/>
    </row>
    <row r="44" spans="1:11" hidden="1" x14ac:dyDescent="0.25">
      <c r="B44" s="191" t="s">
        <v>349</v>
      </c>
      <c r="C44" s="103"/>
      <c r="D44" s="103"/>
    </row>
    <row r="45" spans="1:11" x14ac:dyDescent="0.25">
      <c r="C45" s="103"/>
      <c r="D45" s="103"/>
    </row>
    <row r="46" spans="1:11" ht="15.75" thickBot="1" x14ac:dyDescent="0.3">
      <c r="C46" s="103"/>
      <c r="D46" s="103"/>
    </row>
    <row r="47" spans="1:11" ht="16.5" thickBot="1" x14ac:dyDescent="0.3">
      <c r="B47" s="238" t="s">
        <v>380</v>
      </c>
      <c r="C47" s="239"/>
      <c r="D47" s="239"/>
      <c r="E47" s="239"/>
      <c r="F47" s="239"/>
      <c r="G47" s="239"/>
      <c r="H47" s="239"/>
      <c r="I47" s="239"/>
      <c r="J47" s="239"/>
      <c r="K47" s="204">
        <f>SUM(K6:K46)</f>
        <v>0</v>
      </c>
    </row>
    <row r="48" spans="1:11" x14ac:dyDescent="0.25">
      <c r="C48" s="103"/>
      <c r="D48" s="103"/>
    </row>
    <row r="49" spans="3:4" x14ac:dyDescent="0.25">
      <c r="C49" s="103"/>
      <c r="D49" s="103"/>
    </row>
    <row r="50" spans="3:4" x14ac:dyDescent="0.25">
      <c r="C50" s="103"/>
      <c r="D50" s="103"/>
    </row>
    <row r="51" spans="3:4" x14ac:dyDescent="0.25">
      <c r="C51" s="103"/>
      <c r="D51" s="103"/>
    </row>
    <row r="52" spans="3:4" x14ac:dyDescent="0.25">
      <c r="C52" s="103"/>
      <c r="D52" s="103"/>
    </row>
    <row r="53" spans="3:4" x14ac:dyDescent="0.25">
      <c r="C53" s="103"/>
      <c r="D53" s="103"/>
    </row>
    <row r="54" spans="3:4" x14ac:dyDescent="0.25">
      <c r="C54" s="103"/>
      <c r="D54" s="103"/>
    </row>
    <row r="55" spans="3:4" x14ac:dyDescent="0.25">
      <c r="C55" s="103"/>
      <c r="D55" s="103"/>
    </row>
    <row r="56" spans="3:4" x14ac:dyDescent="0.25">
      <c r="C56" s="103"/>
      <c r="D56" s="103"/>
    </row>
    <row r="57" spans="3:4" x14ac:dyDescent="0.25">
      <c r="C57" s="103"/>
      <c r="D57" s="103"/>
    </row>
    <row r="58" spans="3:4" x14ac:dyDescent="0.25">
      <c r="C58" s="103"/>
      <c r="D58" s="103"/>
    </row>
    <row r="59" spans="3:4" x14ac:dyDescent="0.25">
      <c r="C59" s="103"/>
      <c r="D59" s="103"/>
    </row>
    <row r="60" spans="3:4" x14ac:dyDescent="0.25">
      <c r="C60" s="103"/>
      <c r="D60" s="103"/>
    </row>
    <row r="61" spans="3:4" x14ac:dyDescent="0.25">
      <c r="C61" s="103"/>
      <c r="D61" s="103"/>
    </row>
    <row r="62" spans="3:4" x14ac:dyDescent="0.25">
      <c r="C62" s="103"/>
      <c r="D62" s="103"/>
    </row>
    <row r="63" spans="3:4" x14ac:dyDescent="0.25">
      <c r="C63" s="103"/>
      <c r="D63" s="103"/>
    </row>
    <row r="64" spans="3:4" x14ac:dyDescent="0.25">
      <c r="C64" s="103"/>
      <c r="D64" s="103"/>
    </row>
    <row r="65" spans="3:4" x14ac:dyDescent="0.25">
      <c r="C65" s="103"/>
      <c r="D65" s="103"/>
    </row>
    <row r="66" spans="3:4" x14ac:dyDescent="0.25">
      <c r="C66" s="103"/>
      <c r="D66" s="103"/>
    </row>
    <row r="67" spans="3:4" x14ac:dyDescent="0.25">
      <c r="C67" s="103"/>
      <c r="D67" s="103"/>
    </row>
    <row r="68" spans="3:4" x14ac:dyDescent="0.25">
      <c r="C68" s="103"/>
      <c r="D68" s="103"/>
    </row>
    <row r="69" spans="3:4" x14ac:dyDescent="0.25">
      <c r="C69" s="103"/>
      <c r="D69" s="103"/>
    </row>
    <row r="70" spans="3:4" x14ac:dyDescent="0.25">
      <c r="C70" s="103"/>
      <c r="D70" s="103"/>
    </row>
    <row r="71" spans="3:4" x14ac:dyDescent="0.25">
      <c r="C71" s="159"/>
    </row>
    <row r="72" spans="3:4" x14ac:dyDescent="0.25">
      <c r="C72" s="159"/>
    </row>
    <row r="73" spans="3:4" x14ac:dyDescent="0.25">
      <c r="C73" s="159"/>
    </row>
    <row r="74" spans="3:4" x14ac:dyDescent="0.25">
      <c r="C74" s="159"/>
    </row>
    <row r="75" spans="3:4" x14ac:dyDescent="0.25">
      <c r="C75" s="159"/>
    </row>
    <row r="76" spans="3:4" x14ac:dyDescent="0.25">
      <c r="C76" s="159"/>
    </row>
    <row r="77" spans="3:4" x14ac:dyDescent="0.25">
      <c r="C77" s="159"/>
    </row>
    <row r="78" spans="3:4" x14ac:dyDescent="0.25">
      <c r="C78" s="159"/>
    </row>
    <row r="79" spans="3:4" x14ac:dyDescent="0.25">
      <c r="C79" s="159"/>
    </row>
    <row r="80" spans="3:4" x14ac:dyDescent="0.25">
      <c r="C80" s="159"/>
    </row>
    <row r="81" spans="3:3" x14ac:dyDescent="0.25">
      <c r="C81" s="159"/>
    </row>
    <row r="82" spans="3:3" x14ac:dyDescent="0.25">
      <c r="C82" s="159"/>
    </row>
    <row r="83" spans="3:3" x14ac:dyDescent="0.25">
      <c r="C83" s="159"/>
    </row>
    <row r="84" spans="3:3" x14ac:dyDescent="0.25">
      <c r="C84" s="159"/>
    </row>
    <row r="85" spans="3:3" x14ac:dyDescent="0.25">
      <c r="C85" s="159"/>
    </row>
    <row r="86" spans="3:3" x14ac:dyDescent="0.25">
      <c r="C86" s="159"/>
    </row>
    <row r="87" spans="3:3" x14ac:dyDescent="0.25">
      <c r="C87" s="159"/>
    </row>
    <row r="88" spans="3:3" x14ac:dyDescent="0.25">
      <c r="C88" s="159"/>
    </row>
    <row r="89" spans="3:3" x14ac:dyDescent="0.25">
      <c r="C89" s="159"/>
    </row>
    <row r="90" spans="3:3" x14ac:dyDescent="0.25">
      <c r="C90" s="159"/>
    </row>
    <row r="91" spans="3:3" x14ac:dyDescent="0.25">
      <c r="C91" s="159"/>
    </row>
    <row r="92" spans="3:3" x14ac:dyDescent="0.25">
      <c r="C92" s="159"/>
    </row>
    <row r="93" spans="3:3" x14ac:dyDescent="0.25">
      <c r="C93" s="159"/>
    </row>
    <row r="94" spans="3:3" x14ac:dyDescent="0.25">
      <c r="C94" s="159"/>
    </row>
    <row r="95" spans="3:3" x14ac:dyDescent="0.25">
      <c r="C95" s="159"/>
    </row>
    <row r="96" spans="3:3" x14ac:dyDescent="0.25">
      <c r="C96" s="159"/>
    </row>
    <row r="97" spans="3:3" x14ac:dyDescent="0.25">
      <c r="C97" s="159"/>
    </row>
    <row r="98" spans="3:3" x14ac:dyDescent="0.25">
      <c r="C98" s="159"/>
    </row>
    <row r="99" spans="3:3" x14ac:dyDescent="0.25">
      <c r="C99" s="159"/>
    </row>
    <row r="100" spans="3:3" x14ac:dyDescent="0.25">
      <c r="C100" s="159"/>
    </row>
    <row r="101" spans="3:3" x14ac:dyDescent="0.25">
      <c r="C101" s="159"/>
    </row>
    <row r="102" spans="3:3" x14ac:dyDescent="0.25">
      <c r="C102" s="159"/>
    </row>
    <row r="103" spans="3:3" x14ac:dyDescent="0.25">
      <c r="C103" s="159"/>
    </row>
    <row r="104" spans="3:3" x14ac:dyDescent="0.25">
      <c r="C104" s="159"/>
    </row>
    <row r="105" spans="3:3" x14ac:dyDescent="0.25">
      <c r="C105" s="159"/>
    </row>
    <row r="106" spans="3:3" x14ac:dyDescent="0.25">
      <c r="C106" s="159"/>
    </row>
    <row r="107" spans="3:3" x14ac:dyDescent="0.25">
      <c r="C107" s="159"/>
    </row>
    <row r="108" spans="3:3" x14ac:dyDescent="0.25">
      <c r="C108" s="159"/>
    </row>
    <row r="109" spans="3:3" x14ac:dyDescent="0.25">
      <c r="C109" s="159"/>
    </row>
    <row r="110" spans="3:3" x14ac:dyDescent="0.25">
      <c r="C110" s="159"/>
    </row>
    <row r="111" spans="3:3" x14ac:dyDescent="0.25">
      <c r="C111" s="159"/>
    </row>
    <row r="112" spans="3:3" x14ac:dyDescent="0.25">
      <c r="C112" s="159"/>
    </row>
    <row r="113" spans="3:3" x14ac:dyDescent="0.25">
      <c r="C113" s="159"/>
    </row>
    <row r="114" spans="3:3" x14ac:dyDescent="0.25">
      <c r="C114" s="159"/>
    </row>
    <row r="115" spans="3:3" x14ac:dyDescent="0.25">
      <c r="C115" s="159"/>
    </row>
    <row r="116" spans="3:3" x14ac:dyDescent="0.25">
      <c r="C116" s="159"/>
    </row>
    <row r="117" spans="3:3" x14ac:dyDescent="0.25">
      <c r="C117" s="159"/>
    </row>
    <row r="118" spans="3:3" x14ac:dyDescent="0.25">
      <c r="C118" s="159"/>
    </row>
    <row r="119" spans="3:3" x14ac:dyDescent="0.25">
      <c r="C119" s="159"/>
    </row>
    <row r="120" spans="3:3" x14ac:dyDescent="0.25">
      <c r="C120" s="159"/>
    </row>
    <row r="121" spans="3:3" x14ac:dyDescent="0.25">
      <c r="C121" s="159"/>
    </row>
    <row r="122" spans="3:3" x14ac:dyDescent="0.25">
      <c r="C122" s="159"/>
    </row>
    <row r="123" spans="3:3" x14ac:dyDescent="0.25">
      <c r="C123" s="159"/>
    </row>
    <row r="124" spans="3:3" x14ac:dyDescent="0.25">
      <c r="C124" s="159"/>
    </row>
    <row r="125" spans="3:3" x14ac:dyDescent="0.25">
      <c r="C125" s="159"/>
    </row>
    <row r="126" spans="3:3" x14ac:dyDescent="0.25">
      <c r="C126" s="159"/>
    </row>
    <row r="127" spans="3:3" x14ac:dyDescent="0.25">
      <c r="C127" s="159"/>
    </row>
    <row r="128" spans="3:3" x14ac:dyDescent="0.25">
      <c r="C128" s="159"/>
    </row>
  </sheetData>
  <sheetProtection algorithmName="SHA-512" hashValue="RMg9INX1vM7H4KgLFXRaliZgmdA8SeWptj+VBCccaGrrobGBx+54NZCmrUtIeMmAfJS5DooWRM1DDv+bFhEaew==" saltValue="ks+z0vtt1bGPbmgN7TOM8w==" spinCount="100000" sheet="1" objects="1" scenarios="1"/>
  <protectedRanges>
    <protectedRange sqref="J6:J42" name="Oblast1"/>
  </protectedRanges>
  <mergeCells count="3">
    <mergeCell ref="A1:K1"/>
    <mergeCell ref="A2:K2"/>
    <mergeCell ref="B47:J4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souhrnný VV</vt:lpstr>
      <vt:lpstr>VV-podhledy</vt:lpstr>
      <vt:lpstr>VV-chlazení</vt:lpstr>
      <vt:lpstr>VV-elektro podhledy, chlazení</vt:lpstr>
      <vt:lpstr>VV-sanace 1.PP</vt:lpstr>
      <vt:lpstr>VV-elektroinstalace ZŠ</vt:lpstr>
      <vt:lpstr>VV-ZTI vodovod budova B</vt:lpstr>
      <vt:lpstr>VV-ZTI kanalizace budova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Hodík</dc:creator>
  <cp:lastModifiedBy>Kamila Votrubová</cp:lastModifiedBy>
  <dcterms:created xsi:type="dcterms:W3CDTF">2025-05-09T05:49:01Z</dcterms:created>
  <dcterms:modified xsi:type="dcterms:W3CDTF">2025-05-15T09:30:04Z</dcterms:modified>
</cp:coreProperties>
</file>