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2. PROJEKTY - MĚSTO\7. Veřejná prostranství, stezky, zeleň\Park vedle ZUŠ_revitalizace\DPS 2023 Jena\DP+SU_Libcice_park Letecka\"/>
    </mc:Choice>
  </mc:AlternateContent>
  <xr:revisionPtr revIDLastSave="0" documentId="13_ncr:1_{4B8A4CD7-ABDE-48C2-8D8A-3139DCF3FC97}" xr6:coauthVersionLast="47" xr6:coauthVersionMax="47" xr10:uidLastSave="{00000000-0000-0000-0000-000000000000}"/>
  <bookViews>
    <workbookView xWindow="-120" yWindow="-120" windowWidth="29040" windowHeight="15840" tabRatio="682" activeTab="3" xr2:uid="{00000000-000D-0000-FFFF-FFFF00000000}"/>
  </bookViews>
  <sheets>
    <sheet name="kontakt" sheetId="29183" r:id="rId1"/>
    <sheet name="Rekapitulace" sheetId="29182" r:id="rId2"/>
    <sheet name="1 Stavebni prvky" sheetId="29190" r:id="rId3"/>
    <sheet name="2 Vegetacni upravy" sheetId="29189" r:id="rId4"/>
    <sheet name=" 3 Rostlinny material" sheetId="29185" r:id="rId5"/>
    <sheet name="List1" sheetId="29194" r:id="rId6"/>
  </sheets>
  <definedNames>
    <definedName name="_xlnm.Print_Area" localSheetId="4">' 3 Rostlinny material'!$A$1:$G$83</definedName>
    <definedName name="_xlnm.Print_Area" localSheetId="2">'1 Stavebni prvky'!$A$1:$G$99</definedName>
    <definedName name="_xlnm.Print_Area" localSheetId="3">'2 Vegetacni upravy'!$A$1:$G$101</definedName>
    <definedName name="_xlnm.Print_Area" localSheetId="1">Rekapitulace!$A$1:$D$42</definedName>
  </definedNames>
  <calcPr calcId="191029"/>
</workbook>
</file>

<file path=xl/calcChain.xml><?xml version="1.0" encoding="utf-8"?>
<calcChain xmlns="http://schemas.openxmlformats.org/spreadsheetml/2006/main">
  <c r="G79" i="29189" l="1"/>
  <c r="G80" i="29189"/>
  <c r="G81" i="29189"/>
  <c r="G82" i="29189"/>
  <c r="G83" i="29189"/>
  <c r="G84" i="29189"/>
  <c r="G85" i="29189"/>
  <c r="G86" i="29189"/>
  <c r="G87" i="29189"/>
  <c r="G88" i="29189"/>
  <c r="G90" i="29189"/>
  <c r="G91" i="29189"/>
  <c r="G92" i="29189"/>
  <c r="G93" i="29189"/>
  <c r="G94" i="29189"/>
  <c r="G95" i="29189"/>
  <c r="G96" i="29189"/>
  <c r="G97" i="29189"/>
  <c r="G78" i="29189"/>
  <c r="G66" i="29189"/>
  <c r="G67" i="29189"/>
  <c r="G68" i="29189"/>
  <c r="G69" i="29189"/>
  <c r="G70" i="29189"/>
  <c r="G71" i="29189"/>
  <c r="G72" i="29189"/>
  <c r="G73" i="29189"/>
  <c r="G52" i="29189"/>
  <c r="G53" i="29189"/>
  <c r="G54" i="29189"/>
  <c r="G55" i="29189"/>
  <c r="G56" i="29189"/>
  <c r="G57" i="29189"/>
  <c r="G58" i="29189"/>
  <c r="G59" i="29189"/>
  <c r="G60" i="29189"/>
  <c r="G61" i="29189"/>
  <c r="G62" i="29189"/>
  <c r="G63" i="29189"/>
  <c r="G64" i="29189"/>
  <c r="G65" i="29189"/>
  <c r="G38" i="29189"/>
  <c r="G39" i="29189"/>
  <c r="G40" i="29189"/>
  <c r="G41" i="29189"/>
  <c r="G42" i="29189"/>
  <c r="G43" i="29189"/>
  <c r="G44" i="29189"/>
  <c r="G45" i="29189"/>
  <c r="G46" i="29189"/>
  <c r="G47" i="29189"/>
  <c r="G48" i="29189"/>
  <c r="G49" i="29189"/>
  <c r="G50" i="29189"/>
  <c r="G51" i="29189"/>
  <c r="G37" i="29189"/>
  <c r="G25" i="29189"/>
  <c r="G26" i="29189"/>
  <c r="G27" i="29189"/>
  <c r="G28" i="29189"/>
  <c r="G29" i="29189"/>
  <c r="G30" i="29189"/>
  <c r="G31" i="29189"/>
  <c r="G32" i="29189"/>
  <c r="G33" i="29189"/>
  <c r="G8" i="29189"/>
  <c r="G9" i="29189"/>
  <c r="G10" i="29189"/>
  <c r="G11" i="29189"/>
  <c r="G12" i="29189"/>
  <c r="G13" i="29189"/>
  <c r="G14" i="29189"/>
  <c r="G15" i="29189"/>
  <c r="G16" i="29189"/>
  <c r="G17" i="29189"/>
  <c r="G18" i="29189"/>
  <c r="G19" i="29189"/>
  <c r="G20" i="29189"/>
  <c r="G21" i="29189"/>
  <c r="G22" i="29189"/>
  <c r="G23" i="29189"/>
  <c r="G24" i="29189"/>
  <c r="G7" i="29189"/>
  <c r="E79" i="29185"/>
  <c r="E64" i="29185"/>
  <c r="G69" i="29185"/>
  <c r="G70" i="29185"/>
  <c r="G71" i="29185"/>
  <c r="G72" i="29185"/>
  <c r="G73" i="29185"/>
  <c r="G74" i="29185"/>
  <c r="G75" i="29185"/>
  <c r="G76" i="29185"/>
  <c r="G77" i="29185"/>
  <c r="G78" i="29185"/>
  <c r="G68" i="29185"/>
  <c r="G42" i="29185"/>
  <c r="G43" i="29185"/>
  <c r="G44" i="29185"/>
  <c r="G45" i="29185"/>
  <c r="G46" i="29185"/>
  <c r="G47" i="29185"/>
  <c r="G48" i="29185"/>
  <c r="G49" i="29185"/>
  <c r="G50" i="29185"/>
  <c r="G51" i="29185"/>
  <c r="G52" i="29185"/>
  <c r="G53" i="29185"/>
  <c r="G54" i="29185"/>
  <c r="G55" i="29185"/>
  <c r="G56" i="29185"/>
  <c r="G57" i="29185"/>
  <c r="G58" i="29185"/>
  <c r="G59" i="29185"/>
  <c r="G60" i="29185"/>
  <c r="G61" i="29185"/>
  <c r="G62" i="29185"/>
  <c r="G63" i="29185"/>
  <c r="G41" i="29185"/>
  <c r="G24" i="29185"/>
  <c r="G25" i="29185"/>
  <c r="G26" i="29185"/>
  <c r="G27" i="29185"/>
  <c r="G28" i="29185"/>
  <c r="G29" i="29185"/>
  <c r="G30" i="29185"/>
  <c r="G31" i="29185"/>
  <c r="G32" i="29185"/>
  <c r="G33" i="29185"/>
  <c r="G34" i="29185"/>
  <c r="G23" i="29185"/>
  <c r="G16" i="29185"/>
  <c r="G17" i="29185"/>
  <c r="G15" i="29185"/>
  <c r="G93" i="29190"/>
  <c r="G94" i="29190"/>
  <c r="G95" i="29190"/>
  <c r="G96" i="29190"/>
  <c r="G97" i="29190"/>
  <c r="G92" i="29190"/>
  <c r="G78" i="29190"/>
  <c r="G79" i="29190"/>
  <c r="G80" i="29190"/>
  <c r="G81" i="29190"/>
  <c r="G82" i="29190"/>
  <c r="G77" i="29190"/>
  <c r="G64" i="29190"/>
  <c r="G65" i="29190"/>
  <c r="G66" i="29190"/>
  <c r="G67" i="29190"/>
  <c r="G68" i="29190"/>
  <c r="G69" i="29190"/>
  <c r="G70" i="29190"/>
  <c r="G71" i="29190"/>
  <c r="G72" i="29190"/>
  <c r="G63" i="29190"/>
  <c r="G73" i="29190"/>
  <c r="G62" i="29190"/>
  <c r="G49" i="29190"/>
  <c r="G50" i="29190"/>
  <c r="G51" i="29190"/>
  <c r="G52" i="29190"/>
  <c r="G53" i="29190"/>
  <c r="G54" i="29190"/>
  <c r="G55" i="29190"/>
  <c r="G56" i="29190"/>
  <c r="G57" i="29190"/>
  <c r="G48" i="29190"/>
  <c r="G32" i="29190"/>
  <c r="G33" i="29190"/>
  <c r="G34" i="29190"/>
  <c r="G35" i="29190"/>
  <c r="G36" i="29190"/>
  <c r="G37" i="29190"/>
  <c r="G38" i="29190"/>
  <c r="G39" i="29190"/>
  <c r="G40" i="29190"/>
  <c r="G41" i="29190"/>
  <c r="G42" i="29190"/>
  <c r="G43" i="29190"/>
  <c r="G44" i="29190"/>
  <c r="G45" i="29190"/>
  <c r="G31" i="29190"/>
  <c r="G19" i="29190"/>
  <c r="G20" i="29190"/>
  <c r="G21" i="29190"/>
  <c r="G22" i="29190"/>
  <c r="G23" i="29190"/>
  <c r="G24" i="29190"/>
  <c r="G25" i="29190"/>
  <c r="G26" i="29190"/>
  <c r="G27" i="29190"/>
  <c r="G18" i="29190"/>
  <c r="G8" i="29190"/>
  <c r="G9" i="29190"/>
  <c r="G10" i="29190"/>
  <c r="G11" i="29190"/>
  <c r="G12" i="29190"/>
  <c r="G13" i="29190"/>
  <c r="G14" i="29190"/>
  <c r="G7" i="29190"/>
  <c r="G79" i="29185" l="1"/>
  <c r="G64" i="29185"/>
  <c r="G35" i="29185"/>
  <c r="G18" i="29185"/>
  <c r="G98" i="29189"/>
  <c r="G74" i="29189"/>
  <c r="G34" i="29189"/>
  <c r="G83" i="29190"/>
  <c r="G98" i="29190"/>
  <c r="G15" i="29190"/>
  <c r="G46" i="29190"/>
  <c r="G28" i="29190"/>
  <c r="G58" i="29190"/>
  <c r="G74" i="29190"/>
  <c r="G81" i="29185" l="1"/>
  <c r="G101" i="29189"/>
  <c r="C21" i="29182" s="1"/>
  <c r="E35" i="29185"/>
  <c r="G87" i="29190" l="1"/>
  <c r="G88" i="29190" s="1"/>
  <c r="G5" i="29190" s="1"/>
  <c r="C20" i="29182" s="1"/>
  <c r="E18" i="29185" l="1"/>
  <c r="C22" i="29182" l="1"/>
  <c r="C23" i="29182" l="1"/>
  <c r="C24" i="29182" s="1"/>
  <c r="C25" i="29182" s="1"/>
</calcChain>
</file>

<file path=xl/sharedStrings.xml><?xml version="1.0" encoding="utf-8"?>
<sst xmlns="http://schemas.openxmlformats.org/spreadsheetml/2006/main" count="671" uniqueCount="374">
  <si>
    <t>Název akce:</t>
  </si>
  <si>
    <t xml:space="preserve">Stromy </t>
  </si>
  <si>
    <t>číslo</t>
  </si>
  <si>
    <t>latinský název</t>
  </si>
  <si>
    <t>český název</t>
  </si>
  <si>
    <t>velikost</t>
  </si>
  <si>
    <t>cena/ks</t>
  </si>
  <si>
    <t>Celkem</t>
  </si>
  <si>
    <t>K40/60</t>
  </si>
  <si>
    <t>K9</t>
  </si>
  <si>
    <t>Rekapitulace</t>
  </si>
  <si>
    <t>Celkem s DPH</t>
  </si>
  <si>
    <t xml:space="preserve">Keře </t>
  </si>
  <si>
    <t>Cibuloviny</t>
  </si>
  <si>
    <t>narcis</t>
  </si>
  <si>
    <t>K80/100</t>
  </si>
  <si>
    <t>bobkovišeň</t>
  </si>
  <si>
    <t xml:space="preserve">kalina </t>
  </si>
  <si>
    <t>astra</t>
  </si>
  <si>
    <t>tulipán</t>
  </si>
  <si>
    <t>modřenec</t>
  </si>
  <si>
    <t>B60/80</t>
  </si>
  <si>
    <t>K11</t>
  </si>
  <si>
    <t>bezkolenec</t>
  </si>
  <si>
    <t>Molinia caerulea ´Variegata´</t>
  </si>
  <si>
    <t>kakost</t>
  </si>
  <si>
    <t xml:space="preserve">cena celkem </t>
  </si>
  <si>
    <t>DPH 21 %</t>
  </si>
  <si>
    <t>celkem kusů</t>
  </si>
  <si>
    <t>sasanka</t>
  </si>
  <si>
    <t>m.j.</t>
  </si>
  <si>
    <t>celkem</t>
  </si>
  <si>
    <t xml:space="preserve">Celkem bez DPH </t>
  </si>
  <si>
    <t>B16/18</t>
  </si>
  <si>
    <t>Camassia quamash</t>
  </si>
  <si>
    <t>ladoník</t>
  </si>
  <si>
    <t>Fritillaria meleagris alba</t>
  </si>
  <si>
    <t>řebčík</t>
  </si>
  <si>
    <t>kpl</t>
  </si>
  <si>
    <t>Výsadby</t>
  </si>
  <si>
    <t>bm</t>
  </si>
  <si>
    <t>ks</t>
  </si>
  <si>
    <t>Výsadba cibulovin</t>
  </si>
  <si>
    <t>kg</t>
  </si>
  <si>
    <t>blýskavka</t>
  </si>
  <si>
    <t>Prunus laurocerasus ´Otto Luyken´</t>
  </si>
  <si>
    <t>B40/60</t>
  </si>
  <si>
    <t>Cena celkem za rostlinný materiál bez DPH:</t>
  </si>
  <si>
    <t>Druh rostlinného materiálu se může lišit dle doby realizace.</t>
  </si>
  <si>
    <t>Prunus laurocerasus ´Caucasica´</t>
  </si>
  <si>
    <t>Taxus baccata</t>
  </si>
  <si>
    <t xml:space="preserve">tis červený </t>
  </si>
  <si>
    <t>Viburnum rhytidophyllum</t>
  </si>
  <si>
    <t>Philadelphus ´Virginal´</t>
  </si>
  <si>
    <t>pustoryl</t>
  </si>
  <si>
    <t>B80/100</t>
  </si>
  <si>
    <t>Matteucia struthiopteris</t>
  </si>
  <si>
    <t>ostřice</t>
  </si>
  <si>
    <t>denivka</t>
  </si>
  <si>
    <t>Heuchera ´Palace Purple´</t>
  </si>
  <si>
    <t>dlužicha</t>
  </si>
  <si>
    <t>pryšec</t>
  </si>
  <si>
    <t>pomněnkovec</t>
  </si>
  <si>
    <t>bohyška</t>
  </si>
  <si>
    <t>Anemone blanda ´White Splendour´</t>
  </si>
  <si>
    <t>Fritillaria persica ´Ivory Bells´</t>
  </si>
  <si>
    <t>Hyacinthoides hispanica</t>
  </si>
  <si>
    <t xml:space="preserve">hyacintovec </t>
  </si>
  <si>
    <t>Leucojum ´Gravetye Giant´</t>
  </si>
  <si>
    <t>bledule letní</t>
  </si>
  <si>
    <t>Muscari armeniacum</t>
  </si>
  <si>
    <t>Narcissus ´Ice Wings´</t>
  </si>
  <si>
    <t>Narcissus ´Bell Song´</t>
  </si>
  <si>
    <t>Tulipa ´White Triumphator´</t>
  </si>
  <si>
    <t xml:space="preserve">Acer platanoides </t>
  </si>
  <si>
    <t>javor mléč</t>
  </si>
  <si>
    <t>Quercus robur</t>
  </si>
  <si>
    <t>dub letní</t>
  </si>
  <si>
    <t>Syringa vulgaris</t>
  </si>
  <si>
    <t>šeřík obecný</t>
  </si>
  <si>
    <t>Photinia fraseri ' Red Robin'</t>
  </si>
  <si>
    <t>Viburnum ´Eskimo´</t>
  </si>
  <si>
    <t>Spiraea x vanhouttei</t>
  </si>
  <si>
    <t>tavolník van Houtteův</t>
  </si>
  <si>
    <t>Trvalky a traviny</t>
  </si>
  <si>
    <t>Aster dumosus - tm. fialová, nízká</t>
  </si>
  <si>
    <t>Hosta plantaginea ´Grandiflora´</t>
  </si>
  <si>
    <t>Alchemilla mollis</t>
  </si>
  <si>
    <t>kontryhel</t>
  </si>
  <si>
    <t>svíčkovec</t>
  </si>
  <si>
    <t>Lavandula angustifolia</t>
  </si>
  <si>
    <t>levandule</t>
  </si>
  <si>
    <t>šalvěj</t>
  </si>
  <si>
    <t>Salvia officinalis</t>
  </si>
  <si>
    <t>Anemone x hybrida ´Honorine Jobert´</t>
  </si>
  <si>
    <t>bergenie</t>
  </si>
  <si>
    <t>Brunnera macrophylla ´Jack Frost´</t>
  </si>
  <si>
    <t>Hemerocallis ´Dad´s Best White´</t>
  </si>
  <si>
    <t>pérovník pštrosí</t>
  </si>
  <si>
    <t>Carex morrowii ´Ice Dance´</t>
  </si>
  <si>
    <t>Echinacea purpurea</t>
  </si>
  <si>
    <t>třapatka</t>
  </si>
  <si>
    <t>Gaura lindheimeri - bílý</t>
  </si>
  <si>
    <t>Geranium magnificum</t>
  </si>
  <si>
    <t>Geranium sanguineum</t>
  </si>
  <si>
    <t>Verbena bonariensis</t>
  </si>
  <si>
    <t>sporýš</t>
  </si>
  <si>
    <t>dochan</t>
  </si>
  <si>
    <t>Pennisetum alopecuroides ´Hameln´</t>
  </si>
  <si>
    <t>C1</t>
  </si>
  <si>
    <t>Allium ´Globemaster´</t>
  </si>
  <si>
    <t>okrasný česnek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</si>
  <si>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</si>
  <si>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</si>
  <si>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</si>
  <si>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</si>
  <si>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</si>
  <si>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</si>
  <si>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</si>
  <si>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</si>
  <si>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</si>
  <si>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</si>
  <si>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Bergenia cordifolia</t>
  </si>
  <si>
    <t>Doprava všech materiálů přes 5 km - doplní dodavatel dle jejich zdroje</t>
  </si>
  <si>
    <t>R-položka</t>
  </si>
  <si>
    <t>t</t>
  </si>
  <si>
    <t xml:space="preserve">Přesun hmot pro sadovnické a krajinářské úpravy do 5000 m </t>
  </si>
  <si>
    <t>Hnojivo (NPK)</t>
  </si>
  <si>
    <t>MAT</t>
  </si>
  <si>
    <t>Travní osivo</t>
  </si>
  <si>
    <r>
      <t>m</t>
    </r>
    <r>
      <rPr>
        <vertAlign val="superscript"/>
        <sz val="10"/>
        <color indexed="8"/>
        <rFont val="Arial Narrow"/>
        <family val="2"/>
        <charset val="238"/>
      </rPr>
      <t>2</t>
    </r>
  </si>
  <si>
    <t>l</t>
  </si>
  <si>
    <t>Selektivní herbicid např. Bofix (40 ml/100 m2)</t>
  </si>
  <si>
    <t>Hnojení umělým hnojivem celoplošné 30 g/m2 v rov. pro plochy trávníku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</si>
  <si>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</si>
  <si>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 xml:space="preserve">Přesun hmot pro sadovnické a krajinářské úpravy do vzdálenosti  5000 m 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</si>
  <si>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</si>
  <si>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t>Kompost prosátý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</si>
  <si>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</si>
  <si>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Dosetí trávníku plošně</t>
  </si>
  <si>
    <t>Rozprostření vrstvy prosátého kompostu (vrstva 1 cm)</t>
  </si>
  <si>
    <t>Vertikutace trávníku vč. vyhrabání stařiny</t>
  </si>
  <si>
    <t>Trávníky</t>
  </si>
  <si>
    <t>1.3.</t>
  </si>
  <si>
    <r>
      <t>m</t>
    </r>
    <r>
      <rPr>
        <vertAlign val="superscript"/>
        <sz val="10"/>
        <color indexed="8"/>
        <rFont val="Arial"/>
        <family val="2"/>
        <charset val="238"/>
      </rPr>
      <t>3</t>
    </r>
  </si>
  <si>
    <t>kůra mulčovací jemná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</si>
  <si>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</si>
  <si>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 xml:space="preserve">Mulčování vysazených rostlin kůrou tl. do 10 cm v rov. </t>
  </si>
  <si>
    <t>Ošetření vysázených rostlin v rovině</t>
  </si>
  <si>
    <t>Tabletové hnojivo s postupným uvolňováním živin</t>
  </si>
  <si>
    <t>Ošetření vysazených stromů rov.</t>
  </si>
  <si>
    <r>
      <t>m</t>
    </r>
    <r>
      <rPr>
        <vertAlign val="superscript"/>
        <sz val="11"/>
        <color indexed="8"/>
        <rFont val="Calibri"/>
        <family val="2"/>
        <charset val="238"/>
      </rPr>
      <t>3</t>
    </r>
  </si>
  <si>
    <t>Dovoz vody pro zálivku do 1 000 m</t>
  </si>
  <si>
    <t>Zhotovení závlahové mísy prům. do 1 m rov.</t>
  </si>
  <si>
    <t>Hnojení tabletovým hnojivem, v rov. k jednotl. rostl., ( 5 ks/strom), 1 ks 10 g</t>
  </si>
  <si>
    <t>Rákosová rohož</t>
  </si>
  <si>
    <t>sada</t>
  </si>
  <si>
    <t>3 kůly vč. úvazku/strom</t>
  </si>
  <si>
    <t xml:space="preserve">Zahradnický substrát do jam stromů </t>
  </si>
  <si>
    <t>1.2.</t>
  </si>
  <si>
    <t>Doprava všech materiálů - doplní dodavatel dle jejich zdroje</t>
  </si>
  <si>
    <t>Substrát pro výsadby (specifikace viz technická zpráva)</t>
  </si>
  <si>
    <t xml:space="preserve">Obdělání půdy kultivátorováním v rovině ( v ploše výsadeb) </t>
  </si>
  <si>
    <t>Obdělání půdy nakopáním v rovině (ručně v kořenovém systému stromů a na hůře přístupných místech )</t>
  </si>
  <si>
    <t>Totální herbicid 5 l/ha</t>
  </si>
  <si>
    <t>Příprava stanoviště</t>
  </si>
  <si>
    <t>1.1.</t>
  </si>
  <si>
    <t xml:space="preserve">  Vegetační úpravy</t>
  </si>
  <si>
    <t>1.</t>
  </si>
  <si>
    <t>cena celkem 
Kč</t>
  </si>
  <si>
    <t>cena jedn.
Kč</t>
  </si>
  <si>
    <t>množs.</t>
  </si>
  <si>
    <t xml:space="preserve">     popis položky</t>
  </si>
  <si>
    <t>kód 
položky</t>
  </si>
  <si>
    <t>č.</t>
  </si>
  <si>
    <t>Název akce:   PARK V ULICI LETECKÁ, LIBČICE</t>
  </si>
  <si>
    <t>PARK V ULICI LETECKÁ, LIBČICE</t>
  </si>
  <si>
    <t>MĚSTO LIBČICE NAD VLTAVOU</t>
  </si>
  <si>
    <t>Náměstí Svobody 90</t>
  </si>
  <si>
    <t xml:space="preserve">Libčice nad Vltavou, 252 66 </t>
  </si>
  <si>
    <t>Stavební prvky a mobiliář</t>
  </si>
  <si>
    <t xml:space="preserve">Ochrana kmene průměru přes 300 do 500 mm bedněním výšky do 2 m, včetně odstranění </t>
  </si>
  <si>
    <t xml:space="preserve">	Odstranění nevhodných dřevin do 100 m2 v přes 1 m s odstraněním pařezů v rovině nebo svahu do 1:5</t>
  </si>
  <si>
    <t>Odstranění pařezů D do 0,2 m v rovině a svahu do 1:5 s odklizením do 20 m a zasypáním jámy</t>
  </si>
  <si>
    <t>Odstranění pařezů D přes 0,3 do 0,4 m v rovině a svahu do 1:5 s odklizením do 20 m a zasypáním jámy</t>
  </si>
  <si>
    <t>Ochrana kmene průměru do 300 mm bedněním výšky do 2 m</t>
  </si>
  <si>
    <t>Ochrana kmene průměru přes 500 do 700 mm bedněním výšky do 2 m</t>
  </si>
  <si>
    <t>Ochrana kmene průměru přes 700 do 900 mm bedněním výšky do 2 m</t>
  </si>
  <si>
    <t>Ochrana kmene průměru přes 900 do 1100 mm bedněním výšky do 2 m</t>
  </si>
  <si>
    <t>Sejmutí drnu tl do 100 mm s přemístěním do 50 m nebo naložením na dopravní prostředek (v plochách výsadeb) (5 cm)</t>
  </si>
  <si>
    <t>Uložení bioodpadu na skládce (větve a kmeny)</t>
  </si>
  <si>
    <t>Uložení bioodpadu na skládce (pařezy)</t>
  </si>
  <si>
    <t>Jamky pro výsadbu s výměnou 50 % půdy zeminy tř 1 až 4 obj přes 0,4 do 1 m3 v rovině a svahu do 1:5</t>
  </si>
  <si>
    <t>Výsadba dřeviny s balem D přes 0,6 do 0,8 m do jamky se zalitím v rovině a svahu do 1:5</t>
  </si>
  <si>
    <t>Ukotvení kmene dřevin třemi kůly D do 0,1 m dl přes 2 do 3 m/strom vč. úvazku</t>
  </si>
  <si>
    <t xml:space="preserve">	Zhotovení obalu z rákosové nebo kokosové rohože v rovině a svahu do 1:5 (0,3m2/ strom)</t>
  </si>
  <si>
    <t>Výsadba dřeviny s balem D přes 0,3 do 0,4 m do jamky se zalitím v rovině a svahu do 1:5</t>
  </si>
  <si>
    <t>Hloubení jamek bez výměny půdy zeminy tř 1 až 4 obj přes 0,05 do 0,125 m3 v rovině a svahu do 1:5</t>
  </si>
  <si>
    <t>Hloubení jamek bez výměny půdy zeminy tř 1 až 4 obj přes 0,02 do 0,05 m3 v rovině a svahu do 1:5</t>
  </si>
  <si>
    <t>Výsadba dřeviny s balem D přes 0,2 do 0,3 m do jamky se zalitím v rovině a svahu do 1:5</t>
  </si>
  <si>
    <t>Hloubení jamek bez výměny půdy zeminy tř 1 až 4 obj přes 0,002 do 0,005 m3 v rovině a svahu do 1:5</t>
  </si>
  <si>
    <t>Výsadba květin krytokořenných průměru kontejneru přes 80 do 120 mm</t>
  </si>
  <si>
    <t>Hloubení jamek bez výměny půdy zeminy tř 1 až 4 obj do 0,002 m3 v rovině a svahu do 1:5</t>
  </si>
  <si>
    <t>Mobiliář</t>
  </si>
  <si>
    <t>Cena celkem za vegetační úpravy:</t>
  </si>
  <si>
    <t>Odstranění pařezů D přes 0,4 do 0,5 m v rovině a svahu do 1:5 s odklizením do 20 m a zasypáním jámy (včetně 2 stávajících pařezů)</t>
  </si>
  <si>
    <t>Vyvětvení myrobalánu třešňového č. 6</t>
  </si>
  <si>
    <r>
      <t>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</si>
  <si>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m</t>
    </r>
    <r>
      <rPr>
        <vertAlign val="superscript"/>
        <sz val="10"/>
        <color theme="1"/>
        <rFont val="Arial Narrow"/>
        <family val="2"/>
        <charset val="238"/>
      </rPr>
      <t>2</t>
    </r>
  </si>
  <si>
    <r>
      <t>m</t>
    </r>
    <r>
      <rPr>
        <vertAlign val="superscript"/>
        <sz val="10"/>
        <color theme="1"/>
        <rFont val="Arial Narrow"/>
        <family val="2"/>
        <charset val="238"/>
      </rPr>
      <t>2</t>
    </r>
    <r>
      <rPr>
        <sz val="10"/>
        <rFont val="Arial CE"/>
        <charset val="238"/>
      </rPr>
      <t/>
    </r>
  </si>
  <si>
    <t>m</t>
  </si>
  <si>
    <t>Přípravné práce</t>
  </si>
  <si>
    <t>R - položka</t>
  </si>
  <si>
    <t>Pozn.</t>
  </si>
  <si>
    <t>Úprava pláně v hornině třídy těžitelnosti I skupiny 1 až 2 se zhutněním ručně</t>
  </si>
  <si>
    <t>Odkopávky a prokopávky nezapažené v hornině třídy těžitelnosti I skupiny 1 a 2 objem do 50 m3 strojně</t>
  </si>
  <si>
    <t xml:space="preserve">	Podklad z kameniva hrubého drceného vel. 8-16 mm tl 150 mm</t>
  </si>
  <si>
    <t>Osazení zahradního obrubníku cihlového do lože z betonu s boční opěrou</t>
  </si>
  <si>
    <t>Pálená cihelná dlažba – mrazuvzdorná, 200x100x45 mm, povrch hladký, barva červená</t>
  </si>
  <si>
    <t>Obrubník cihlový - mrazuvzdorný 300x150x52 mm, barva červená</t>
  </si>
  <si>
    <t>Beton prostý C20/25</t>
  </si>
  <si>
    <r>
      <t>m</t>
    </r>
    <r>
      <rPr>
        <vertAlign val="superscript"/>
        <sz val="10"/>
        <color theme="1"/>
        <rFont val="Arial Narrow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</si>
  <si>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Odstranění lavičky betonové s dřevěným sedákem v ulici Letecká</t>
  </si>
  <si>
    <t>1. Stavební prvky a mobiliář</t>
  </si>
  <si>
    <t>1.4.</t>
  </si>
  <si>
    <t>1.5.</t>
  </si>
  <si>
    <t>1.7.</t>
  </si>
  <si>
    <t>Chodník z cihlové dlažby pro pojezd vozidel do 10 t - 8 m2, mocnost souvrství  60 cm</t>
  </si>
  <si>
    <t>Přesun laviček betonových s dřevěným sedákem před bytový dům č.p. 431
a ukotvení do betonové patky, včetně materiálu</t>
  </si>
  <si>
    <t xml:space="preserve">	Odstranění odpadkového koše s betonovou patkou</t>
  </si>
  <si>
    <t>Úprava stávající štěrkové cesty před domem č.p. 491 - dosypání štěrku fr. 4-8 mm, včetně materiálu</t>
  </si>
  <si>
    <t xml:space="preserve">Poplatek za uložení na skládce (skládkovné) zeminy a kamení kód odpadu 17 05 04 (odkopaná zemina) </t>
  </si>
  <si>
    <t>Odkopaná zemina při stavbě oplocení bude rozprostřena na pozemku</t>
  </si>
  <si>
    <t>Odkopaná zemina při instalaci mobiliáře bude rozprostřena na pozemku</t>
  </si>
  <si>
    <t>Přesun hmot pro sadovnické a krajinářské úpravy do vzdálenosti  5000 m</t>
  </si>
  <si>
    <r>
      <t>Rozprostření substrátu vrstvy do 200 mm v rovině nebo ve svahu do 1:5 ručně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( 5 cm pro výsadby)</t>
    </r>
  </si>
  <si>
    <t>Hnojení tabletovým hnojivem, v rov. k jednotl. rostl., ( 2 ks/ keř), 1 ks 10 g</t>
  </si>
  <si>
    <t xml:space="preserve">Rozebrání dlažeb ze zámkových dlaždic komunikací pro pěší ručně, včetně lože (zámková dlažba u vstupu do domu) </t>
  </si>
  <si>
    <t>Kladení dlažby pozemních komunikací pl do 50 m2</t>
  </si>
  <si>
    <t>Pálená cihelná dlažba – mrazuvzdorná, 200x100x65 mm, povrch hladký, barva červená</t>
  </si>
  <si>
    <t>Pokosení trávníku parkového pl do 1000 m2 s odvozem do 20 km v rovině a svahu do 1:5</t>
  </si>
  <si>
    <t>Založení parkového trávníku výsevem pl do 1000 m2 v rovině a ve svahu do 1:5</t>
  </si>
  <si>
    <t>Nakládání výkopku z hornin třídy těžitelnosti I skupiny 1 až 3 do 100 m3</t>
  </si>
  <si>
    <r>
      <t>Rozprostření zeminy vrstvy do 200 mm v rovině nebo ve svahu do 1:5 ručně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( nově zakládané trávníky v pásech podél chodníků a dorovnání terénnní nerovností u stávajících trávníků z odkopané ornice)</t>
    </r>
  </si>
  <si>
    <t>Vytrhání obrub záhonových s vybouráním lože a naložením na dopravní prostředek (staré cihlové obruby + betonový obrubník kolem zámkové dlažby u vstupu do domu č.p. 491)</t>
  </si>
  <si>
    <t xml:space="preserve">Pozn. </t>
  </si>
  <si>
    <t>Přesný rozsah nově založených a rekonstruovaných trávníků bude upřesněn během stavby dle aktuálního stavu.</t>
  </si>
  <si>
    <t>SEZNAM NAVRHOVANÝCH ROSTLIN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</si>
  <si>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b/>
        <sz val="9.5"/>
        <rFont val="Arial"/>
        <family val="2"/>
        <charset val="238"/>
      </rPr>
      <t>02 - SITUACE SADOVÝCH ÚPRAV – OSAZOVACÍ PLÁN 1:100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</si>
  <si>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b/>
        <sz val="9.5"/>
        <rFont val="Arial"/>
        <family val="2"/>
        <charset val="238"/>
      </rPr>
      <t>03 - SITUACE SADOVÝCH ÚPRAV – VYTYČOVACÍ PLÁN 1:100</t>
    </r>
  </si>
  <si>
    <t>PŘÍLOHY</t>
  </si>
  <si>
    <t>textová část: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</si>
  <si>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b/>
        <sz val="9.5"/>
        <rFont val="Arial"/>
        <family val="2"/>
        <charset val="238"/>
      </rPr>
      <t>TECHNICKÁ ZPRÁVA</t>
    </r>
  </si>
  <si>
    <t>výkresová část:</t>
  </si>
  <si>
    <t>Geranium macrorrhizum</t>
  </si>
  <si>
    <t>Azalea japonica - odstíny růžové</t>
  </si>
  <si>
    <t>japonské azalky</t>
  </si>
  <si>
    <t>K20/30</t>
  </si>
  <si>
    <t>Salvia nemorosa ´Ostfriesland´</t>
  </si>
  <si>
    <t>1.6.</t>
  </si>
  <si>
    <t>Stavba ornamentálního záhonu z cihel</t>
  </si>
  <si>
    <t>Stavba záhonu  - vytyčení tvaru záhonu, zemní práce (základ betonová podezdívka ze ztraceného bednění , vrchní řady mrazuvdorná cihla - celkem 19 bm zdiva. (viz detail)
Závěrečná vrstva mrazuvzdorná cihla s oboustraně zaoblenou hranou.  Spárování. Dodávka včetně materiálů.  Rozměr cihel  240x115x70 mm.</t>
  </si>
  <si>
    <t>Odkopaná zemina při stavbě záhonu bude rozprostřena na pozemku</t>
  </si>
  <si>
    <t>Podklad z kameniva hrubého drceného vel. 16-32 mm plochy do 100 m2 tl 140 mm</t>
  </si>
  <si>
    <t>Podklad z kameniva hrubého drceného vel. 8-16 mm plochy do 100 m2 tl 50 mm</t>
  </si>
  <si>
    <t xml:space="preserve"> Kladení dlažby z kostek z kamene do lože z kameniva těženého tl 50 mm</t>
  </si>
  <si>
    <r>
      <t xml:space="preserve">Rozprostření substrátu vrstvy do 250 mm v rovině nebo ve svahu do 1:5 ručně 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( 25 cm pro výsadby 
v ornamentálním záhonu)</t>
    </r>
  </si>
  <si>
    <t xml:space="preserve">Zemina pro dorování terénních nerovností pro trávník (bude použita odkopaná zemina z cest) </t>
  </si>
  <si>
    <r>
      <t>m</t>
    </r>
    <r>
      <rPr>
        <i/>
        <vertAlign val="superscript"/>
        <sz val="10"/>
        <color theme="1" tint="0.34998626667073579"/>
        <rFont val="Arial Narrow"/>
        <family val="2"/>
        <charset val="238"/>
      </rPr>
      <t>3</t>
    </r>
  </si>
  <si>
    <t>Uložení bioodpadu na skládce (odpad z pokosení trávníku a vertikutace)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</si>
  <si>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b/>
        <sz val="9.5"/>
        <rFont val="Arial"/>
        <family val="2"/>
        <charset val="238"/>
      </rPr>
      <t>01 - DENDROLOGICKÝ PRŮZKUM A NÁVRH KÁCENÍ DŘEVIN A NÁVRH BOURÁNÍ  KONSTRUKCÍ 1:200</t>
    </r>
  </si>
  <si>
    <t>Acpl</t>
  </si>
  <si>
    <t>Quro</t>
  </si>
  <si>
    <t>Tipl</t>
  </si>
  <si>
    <t>Tilia platyphyllos</t>
  </si>
  <si>
    <t>lípa velkolistá</t>
  </si>
  <si>
    <t>Aza</t>
  </si>
  <si>
    <t>Cornus ´Sibirica´</t>
  </si>
  <si>
    <t>svída</t>
  </si>
  <si>
    <t>Cor</t>
  </si>
  <si>
    <t>Viburnum opulus</t>
  </si>
  <si>
    <t>Spi</t>
  </si>
  <si>
    <t>Syr</t>
  </si>
  <si>
    <t>Vir</t>
  </si>
  <si>
    <t>Vib</t>
  </si>
  <si>
    <t>Vie</t>
  </si>
  <si>
    <t>Tax</t>
  </si>
  <si>
    <t>Phi</t>
  </si>
  <si>
    <t>Pho</t>
  </si>
  <si>
    <t>Prl</t>
  </si>
  <si>
    <t>Pro</t>
  </si>
  <si>
    <t>Euphorbia polychroma</t>
  </si>
  <si>
    <t>Al</t>
  </si>
  <si>
    <t>An</t>
  </si>
  <si>
    <t>As</t>
  </si>
  <si>
    <t>Be</t>
  </si>
  <si>
    <t>Br</t>
  </si>
  <si>
    <t>Ca</t>
  </si>
  <si>
    <t>Ec</t>
  </si>
  <si>
    <t>Eu</t>
  </si>
  <si>
    <t>Ga</t>
  </si>
  <si>
    <t>Ge</t>
  </si>
  <si>
    <t>Gm</t>
  </si>
  <si>
    <t>Gs</t>
  </si>
  <si>
    <t>He</t>
  </si>
  <si>
    <t>Hm</t>
  </si>
  <si>
    <t>Ho</t>
  </si>
  <si>
    <t>La</t>
  </si>
  <si>
    <t>Ma</t>
  </si>
  <si>
    <t>Mo</t>
  </si>
  <si>
    <t>Pe</t>
  </si>
  <si>
    <t>Sn</t>
  </si>
  <si>
    <t>So</t>
  </si>
  <si>
    <t>Ve</t>
  </si>
  <si>
    <t>Ne</t>
  </si>
  <si>
    <t xml:space="preserve">šanta </t>
  </si>
  <si>
    <t>Nepeta faassenii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</si>
  <si>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b/>
        <sz val="9.5"/>
        <rFont val="Arial"/>
        <family val="2"/>
        <charset val="238"/>
      </rPr>
      <t>04 – DETAILY 1:20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</si>
  <si>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b/>
        <sz val="9.5"/>
        <rFont val="Arial"/>
        <family val="2"/>
        <charset val="238"/>
      </rPr>
      <t>05 – POVRCHY – ŘEZY  1:10</t>
    </r>
  </si>
  <si>
    <t>2. Vegetační úpravy</t>
  </si>
  <si>
    <t xml:space="preserve">3. Rostlinný materiál </t>
  </si>
  <si>
    <t>Instalace ocelové pásoviny do betonových patek (včetně materiálu - beton) - kolem záhonů</t>
  </si>
  <si>
    <t>2.</t>
  </si>
  <si>
    <t>2.1.</t>
  </si>
  <si>
    <t>2.2.</t>
  </si>
  <si>
    <t>2.3.</t>
  </si>
  <si>
    <t>Poplatek za uložení na skládce (skládkovné) stavebního odpadu ze směsí nebo oddělených frakcí betonu, cihel a keramických výrobků kód odpadu 17 01 07</t>
  </si>
  <si>
    <t>Cenová nabídka nezahrnuje  úpravu poklopu v komunikaci ani úpravu místa pro popelnice.  Tyto práce budou zajištěny samostatně investorem akce.</t>
  </si>
  <si>
    <t>Odkopávky a prokopávky nezapažené v hornině třídy těžitelnosti I skupiny 1 a 2 objem do 100 m3 strojně</t>
  </si>
  <si>
    <t>Podklad nebo podsyp ze štěrkopísku ŠP plochy do 100 m2 tl 100 mm</t>
  </si>
  <si>
    <t>Podklad z kameniva hrubého drceného vel. 32-63 mm plochy do 100 m2 tl 200 mm</t>
  </si>
  <si>
    <t>Podklad z kameniva hrubého drceného vel. 32-63 mm plochy do 100 m2 tl 150 mm</t>
  </si>
  <si>
    <t>Kladení dlažby komunikací pro pěší ručně tl 60 mm skupiny A pl přes 50 do 100 m2</t>
  </si>
  <si>
    <t>Zpevněné plochy z žulové dlažby pro pěší - 63 m2, mocnost souvrství 32 cm</t>
  </si>
  <si>
    <t>Mlatový chodník - 58 m2, mocnost souvrství 30 cm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</si>
  <si>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</si>
  <si>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Podklad ze štěrkodrti 0-32 - 8 cm</t>
  </si>
  <si>
    <t>Kryt z lomové výsivky - 4 cm (zaválení a prolévání vodou)</t>
  </si>
  <si>
    <t xml:space="preserve">Instalace ocelové pásoviny na roxorech do betonových patek </t>
  </si>
  <si>
    <t>Mlat 0- 4 mm, barva okrová</t>
  </si>
  <si>
    <t>Beton prostý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</si>
  <si>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</si>
  <si>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998231311</t>
  </si>
  <si>
    <t>Přesun hmot pro sadové úpravy (odvoz výkopku, dovoz materiálů)</t>
  </si>
  <si>
    <t>Doprava nad 5 km - doplní dodavatel dle skutečné vzdálenosti</t>
  </si>
  <si>
    <t>kpl.</t>
  </si>
  <si>
    <t>Podklad z kameniva hrubého drceného vel. 32-63 mm plochy do 100 m2 tl 180 mm</t>
  </si>
  <si>
    <t>1.8.</t>
  </si>
  <si>
    <t>Odkopaná  zemina bude použita na dorování terénních nerovností v  trávníku a podél obrubníků.</t>
  </si>
  <si>
    <t xml:space="preserve">Chodník z cihlové dlažby pro pěší - 59 m2, mocnost souvrství 23 cm  </t>
  </si>
  <si>
    <t>Oplocení záhonů před bytovým domem</t>
  </si>
  <si>
    <t>Akátové hranoly 80*80*1000</t>
  </si>
  <si>
    <t>Přírodní lano s ocelovým jádrem (průměr cca 1 cm) (25% rezerva)</t>
  </si>
  <si>
    <t>Přesun hmot pro sadové úpravy</t>
  </si>
  <si>
    <t>Instalace zvukovodu, včetně výkopových prací, ukotvení koncových zvukovodů do betonové patky, včetně betonu</t>
  </si>
  <si>
    <t>Zvukovod nerezový  - dvojice nerezových naslouchadel spojených podzemním zvukovodem</t>
  </si>
  <si>
    <t>Obdělání půdy hrabáním v rovině (výsadby 220 m2 + nově zakládané trávníky 300 m2)</t>
  </si>
  <si>
    <t xml:space="preserve">Chemické odplevelení před založením kultury postřikem na široko v rovině a svahu do 1:5 ručně totálním herbicidem - plochy výsadeb </t>
  </si>
  <si>
    <t>Poplatek za uložení bioodpadu na skládce recyklační (zemina a travní drny)</t>
  </si>
  <si>
    <t>Příplatek za dovoz vody za každých 1 000 m - zde připočítáno 4 000 m (23,80-/1 km)</t>
  </si>
  <si>
    <t>Rašelina pro výsadbu azalek  - 50 l</t>
  </si>
  <si>
    <t>NOVĚ ZALOŽENÉ TRÁVNÍKY - 300 m2 - (zemní práce jsou uvedeny v části Příprava stanoviště)</t>
  </si>
  <si>
    <t>STÁVAJÍCÍ TRÁVNÍKY - REGENERACE - 1378 m2</t>
  </si>
  <si>
    <t>Chemické odplevelení po založení kultury postřikem na široko v rovině a svahu do 1:5 ručně</t>
  </si>
  <si>
    <t xml:space="preserve"> Kladení dlažby z kostek z kamene do betonového s lože z betonu prostého tř. C 12/15 s boční opěrou z betonu prostého tř. C 12/15 = 2 nebo 3 řady kostek jako ukončení dlažby (viz Vytyčovací plán)</t>
  </si>
  <si>
    <r>
      <t>m</t>
    </r>
    <r>
      <rPr>
        <vertAlign val="superscript"/>
        <sz val="10"/>
        <color indexed="8"/>
        <rFont val="Arial Narrow"/>
        <family val="2"/>
        <charset val="238"/>
      </rPr>
      <t>3</t>
    </r>
  </si>
  <si>
    <r>
      <t>Instalace ochrany trvalkového záhonu - akátový hranol 80x80x1000 mm 
v betonovém základu, celkem 27 hranolů, jutová lanka s ocelovým středem,  
2 řady lanek nad sebou,</t>
    </r>
    <r>
      <rPr>
        <sz val="10"/>
        <color rgb="FFFF0000"/>
        <rFont val="Arial Narrow"/>
        <family val="2"/>
        <charset val="238"/>
      </rPr>
      <t xml:space="preserve"> </t>
    </r>
    <r>
      <rPr>
        <sz val="10"/>
        <color theme="1"/>
        <rFont val="Arial Narrow"/>
        <family val="2"/>
        <charset val="238"/>
      </rPr>
      <t>1 lanko 49 bm,</t>
    </r>
    <r>
      <rPr>
        <sz val="10"/>
        <rFont val="Arial Narrow"/>
        <family val="2"/>
        <charset val="238"/>
      </rPr>
      <t xml:space="preserve"> pozice lanek ve sloupku ve výšce 30 a 50 cm</t>
    </r>
  </si>
  <si>
    <t>voda na zalití stromu 100 l/strom + 3 zálivky navíc</t>
  </si>
  <si>
    <t xml:space="preserve">Zalití rostlin vodou plocha do 20 m2 (= 3 zálivky navíc) </t>
  </si>
  <si>
    <t>voda na zálivku výsadeb (20 l/m2) + 3 zálivky navíc</t>
  </si>
  <si>
    <t xml:space="preserve">Zalití rostlin vodou plocha přes 20 m2 (= 3 zálivky navíc) </t>
  </si>
  <si>
    <t>Kostka žulová 100x100x80 mm, barva světle šedá</t>
  </si>
  <si>
    <t>Montáž lavičky stabilní parkové se zabetonováním noh (prvek bude dodán objednatelem)</t>
  </si>
  <si>
    <t>Montáž odpadkového koše do betonové patky  (prvek bude dodán objednatelem)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</si>
</sst>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0.000"/>
    <numFmt numFmtId="165" formatCode="#,##0.00\ &quot;Kč&quot;"/>
    <numFmt numFmtId="166" formatCode="#,##0\ &quot;Kč&quot;"/>
    <numFmt numFmtId="167" formatCode="0.00000"/>
    <numFmt numFmtId="168" formatCode="#,##0.000"/>
    <numFmt numFmtId="169" formatCode="0.0000"/>
  </numFmts>
  <fonts count="6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0"/>
      <name val="Helv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vertAlign val="superscript"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11"/>
      <color indexed="8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sz val="13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b/>
      <u/>
      <sz val="11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11"/>
      <color indexed="8"/>
      <name val="Arial"/>
      <family val="2"/>
      <charset val="238"/>
    </font>
    <font>
      <b/>
      <sz val="9.5"/>
      <name val="Arial"/>
      <family val="2"/>
      <charset val="238"/>
    </font>
    <font>
      <sz val="9.5"/>
      <name val="Symbol"/>
      <family val="1"/>
      <charset val="2"/>
    </font>
    <font>
      <sz val="7"/>
      <name val="Times New Roman"/>
      <family val="1"/>
      <charset val="238"/>
    </font>
    <font>
      <i/>
      <sz val="10"/>
      <color theme="1" tint="0.34998626667073579"/>
      <name val="Arial Narrow"/>
      <family val="2"/>
      <charset val="238"/>
    </font>
    <font>
      <i/>
      <vertAlign val="superscript"/>
      <sz val="10"/>
      <color theme="1" tint="0.34998626667073579"/>
      <name val="Arial Narrow"/>
      <family val="2"/>
      <charset val="238"/>
    </font>
    <font>
      <i/>
      <sz val="10"/>
      <color theme="1" tint="0.34998626667073579"/>
      <name val="Arial"/>
      <family val="2"/>
      <charset val="238"/>
    </font>
    <font>
      <sz val="9"/>
      <name val="Arial CE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 Narrow"/>
      <family val="2"/>
      <charset val="238"/>
    </font>
    <font>
      <sz val="10"/>
      <name val="Aptos Narrow"/>
      <family val="2"/>
    </font>
    <font>
      <sz val="9"/>
      <name val="Aptos Narrow"/>
      <family val="2"/>
    </font>
    <font>
      <sz val="9"/>
      <color rgb="FF000000"/>
      <name val="Aptos Narrow"/>
      <family val="2"/>
    </font>
    <font>
      <b/>
      <sz val="10"/>
      <name val="Aptos Narrow"/>
      <family val="2"/>
    </font>
    <font>
      <sz val="9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28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12" fillId="0" borderId="0"/>
    <xf numFmtId="0" fontId="17" fillId="0" borderId="0"/>
    <xf numFmtId="0" fontId="16" fillId="0" borderId="0"/>
    <xf numFmtId="164" fontId="7" fillId="0" borderId="1" applyBorder="0" applyAlignment="0"/>
    <xf numFmtId="0" fontId="3" fillId="0" borderId="0"/>
    <xf numFmtId="0" fontId="9" fillId="0" borderId="0"/>
    <xf numFmtId="0" fontId="7" fillId="0" borderId="0"/>
    <xf numFmtId="0" fontId="12" fillId="0" borderId="0"/>
  </cellStyleXfs>
  <cellXfs count="352">
    <xf numFmtId="0" fontId="0" fillId="0" borderId="0" xfId="0"/>
    <xf numFmtId="0" fontId="6" fillId="0" borderId="0" xfId="0" applyFont="1"/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3" fontId="10" fillId="0" borderId="0" xfId="0" applyNumberFormat="1" applyFont="1"/>
    <xf numFmtId="0" fontId="4" fillId="0" borderId="0" xfId="1" applyAlignment="1" applyProtection="1"/>
    <xf numFmtId="0" fontId="13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/>
    <xf numFmtId="3" fontId="4" fillId="0" borderId="0" xfId="1" applyNumberFormat="1" applyAlignment="1" applyProtection="1">
      <alignment horizontal="left" vertical="center"/>
    </xf>
    <xf numFmtId="0" fontId="12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4" fontId="19" fillId="0" borderId="0" xfId="7" applyNumberFormat="1" applyFont="1" applyAlignment="1">
      <alignment horizontal="left"/>
    </xf>
    <xf numFmtId="1" fontId="20" fillId="0" borderId="0" xfId="1" applyNumberFormat="1" applyFont="1" applyFill="1" applyBorder="1" applyAlignment="1" applyProtection="1">
      <alignment horizontal="center"/>
    </xf>
    <xf numFmtId="4" fontId="19" fillId="0" borderId="0" xfId="0" applyNumberFormat="1" applyFont="1" applyAlignment="1">
      <alignment horizontal="right"/>
    </xf>
    <xf numFmtId="4" fontId="12" fillId="0" borderId="0" xfId="7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1" applyFont="1" applyFill="1" applyBorder="1" applyAlignment="1" applyProtection="1">
      <alignment horizontal="center"/>
    </xf>
    <xf numFmtId="1" fontId="19" fillId="0" borderId="0" xfId="0" applyNumberFormat="1" applyFont="1" applyAlignment="1">
      <alignment horizontal="center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4" fontId="19" fillId="0" borderId="0" xfId="0" applyNumberFormat="1" applyFont="1" applyAlignment="1">
      <alignment horizontal="right" wrapText="1"/>
    </xf>
    <xf numFmtId="4" fontId="12" fillId="0" borderId="0" xfId="0" applyNumberFormat="1" applyFont="1" applyAlignment="1">
      <alignment horizontal="right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4" fontId="19" fillId="0" borderId="16" xfId="0" applyNumberFormat="1" applyFont="1" applyBorder="1"/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49" fontId="1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wrapText="1"/>
    </xf>
    <xf numFmtId="0" fontId="12" fillId="0" borderId="14" xfId="0" applyFont="1" applyBorder="1" applyAlignment="1">
      <alignment horizontal="center" vertical="center"/>
    </xf>
    <xf numFmtId="0" fontId="12" fillId="3" borderId="17" xfId="0" applyFont="1" applyFill="1" applyBorder="1"/>
    <xf numFmtId="0" fontId="19" fillId="3" borderId="18" xfId="0" applyFont="1" applyFill="1" applyBorder="1"/>
    <xf numFmtId="0" fontId="12" fillId="3" borderId="18" xfId="0" applyFont="1" applyFill="1" applyBorder="1"/>
    <xf numFmtId="0" fontId="12" fillId="3" borderId="18" xfId="0" applyFont="1" applyFill="1" applyBorder="1" applyAlignment="1">
      <alignment horizontal="center"/>
    </xf>
    <xf numFmtId="4" fontId="12" fillId="3" borderId="18" xfId="0" applyNumberFormat="1" applyFont="1" applyFill="1" applyBorder="1"/>
    <xf numFmtId="4" fontId="21" fillId="3" borderId="19" xfId="0" applyNumberFormat="1" applyFont="1" applyFill="1" applyBorder="1"/>
    <xf numFmtId="0" fontId="25" fillId="0" borderId="13" xfId="0" applyFont="1" applyBorder="1" applyAlignment="1">
      <alignment vertical="center"/>
    </xf>
    <xf numFmtId="0" fontId="25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" fontId="19" fillId="0" borderId="16" xfId="0" applyNumberFormat="1" applyFont="1" applyBorder="1" applyAlignment="1">
      <alignment horizontal="right" vertical="center" wrapText="1"/>
    </xf>
    <xf numFmtId="49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 readingOrder="1"/>
    </xf>
    <xf numFmtId="4" fontId="23" fillId="0" borderId="13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3" fillId="0" borderId="13" xfId="0" applyFont="1" applyBorder="1" applyAlignment="1">
      <alignment horizontal="left" vertical="center"/>
    </xf>
    <xf numFmtId="4" fontId="12" fillId="0" borderId="13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vertical="center"/>
    </xf>
    <xf numFmtId="0" fontId="25" fillId="0" borderId="13" xfId="0" applyFont="1" applyBorder="1" applyAlignment="1">
      <alignment horizontal="left" vertical="center" wrapText="1" readingOrder="1"/>
    </xf>
    <xf numFmtId="0" fontId="12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12" fillId="0" borderId="15" xfId="0" applyNumberFormat="1" applyFont="1" applyBorder="1" applyAlignment="1">
      <alignment vertical="center"/>
    </xf>
    <xf numFmtId="49" fontId="25" fillId="0" borderId="15" xfId="0" applyNumberFormat="1" applyFont="1" applyBorder="1" applyAlignment="1">
      <alignment vertical="center"/>
    </xf>
    <xf numFmtId="49" fontId="25" fillId="0" borderId="15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164" fontId="7" fillId="0" borderId="0" xfId="11" applyBorder="1" applyAlignment="1">
      <alignment vertical="center"/>
    </xf>
    <xf numFmtId="49" fontId="12" fillId="0" borderId="13" xfId="0" applyNumberFormat="1" applyFont="1" applyBorder="1" applyAlignment="1">
      <alignment vertical="center"/>
    </xf>
    <xf numFmtId="49" fontId="25" fillId="0" borderId="13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24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24" fillId="0" borderId="15" xfId="0" applyFont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30" fillId="0" borderId="0" xfId="0" applyFont="1"/>
    <xf numFmtId="0" fontId="29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12"/>
    <xf numFmtId="0" fontId="3" fillId="0" borderId="0" xfId="12" applyAlignment="1">
      <alignment horizontal="center" vertical="center"/>
    </xf>
    <xf numFmtId="0" fontId="3" fillId="0" borderId="0" xfId="12" applyAlignment="1">
      <alignment horizontal="center"/>
    </xf>
    <xf numFmtId="0" fontId="31" fillId="0" borderId="0" xfId="12" applyFont="1" applyAlignment="1">
      <alignment horizontal="center" vertical="center" wrapText="1"/>
    </xf>
    <xf numFmtId="4" fontId="26" fillId="0" borderId="0" xfId="12" applyNumberFormat="1" applyFont="1" applyAlignment="1">
      <alignment horizontal="right" vertical="center"/>
    </xf>
    <xf numFmtId="4" fontId="31" fillId="0" borderId="0" xfId="12" applyNumberFormat="1" applyFont="1" applyAlignment="1">
      <alignment vertical="center"/>
    </xf>
    <xf numFmtId="0" fontId="33" fillId="0" borderId="0" xfId="12" applyFont="1" applyAlignment="1">
      <alignment vertical="center"/>
    </xf>
    <xf numFmtId="0" fontId="31" fillId="0" borderId="8" xfId="12" applyFont="1" applyBorder="1" applyAlignment="1">
      <alignment horizontal="center" vertical="center" wrapText="1"/>
    </xf>
    <xf numFmtId="4" fontId="31" fillId="0" borderId="13" xfId="12" applyNumberFormat="1" applyFont="1" applyBorder="1" applyAlignment="1">
      <alignment vertical="center"/>
    </xf>
    <xf numFmtId="0" fontId="33" fillId="0" borderId="13" xfId="12" applyFont="1" applyBorder="1" applyAlignment="1">
      <alignment horizontal="center" vertical="center"/>
    </xf>
    <xf numFmtId="0" fontId="31" fillId="0" borderId="13" xfId="12" applyFont="1" applyBorder="1" applyAlignment="1">
      <alignment vertical="center" wrapText="1"/>
    </xf>
    <xf numFmtId="0" fontId="31" fillId="0" borderId="13" xfId="12" applyFont="1" applyBorder="1" applyAlignment="1">
      <alignment horizontal="center" vertical="center"/>
    </xf>
    <xf numFmtId="0" fontId="31" fillId="0" borderId="4" xfId="12" applyFont="1" applyBorder="1" applyAlignment="1">
      <alignment horizontal="center" vertical="center" wrapText="1"/>
    </xf>
    <xf numFmtId="0" fontId="23" fillId="0" borderId="0" xfId="12" applyFont="1" applyAlignment="1">
      <alignment vertical="center"/>
    </xf>
    <xf numFmtId="4" fontId="31" fillId="0" borderId="13" xfId="13" applyNumberFormat="1" applyFont="1" applyBorder="1"/>
    <xf numFmtId="0" fontId="31" fillId="0" borderId="13" xfId="12" applyFont="1" applyBorder="1" applyAlignment="1">
      <alignment horizontal="center" vertical="center" wrapText="1"/>
    </xf>
    <xf numFmtId="0" fontId="31" fillId="0" borderId="13" xfId="12" applyFont="1" applyBorder="1" applyAlignment="1">
      <alignment vertical="center"/>
    </xf>
    <xf numFmtId="0" fontId="31" fillId="0" borderId="13" xfId="13" applyFont="1" applyBorder="1" applyAlignment="1">
      <alignment horizontal="center" vertical="center"/>
    </xf>
    <xf numFmtId="0" fontId="31" fillId="0" borderId="13" xfId="13" applyFont="1" applyBorder="1" applyAlignment="1">
      <alignment wrapText="1"/>
    </xf>
    <xf numFmtId="0" fontId="33" fillId="0" borderId="13" xfId="12" applyFont="1" applyBorder="1" applyAlignment="1">
      <alignment vertical="center" wrapText="1"/>
    </xf>
    <xf numFmtId="0" fontId="3" fillId="0" borderId="13" xfId="12" applyBorder="1"/>
    <xf numFmtId="4" fontId="12" fillId="0" borderId="13" xfId="13" applyNumberFormat="1" applyFont="1" applyBorder="1" applyAlignment="1">
      <alignment horizontal="right"/>
    </xf>
    <xf numFmtId="0" fontId="36" fillId="0" borderId="13" xfId="12" applyFont="1" applyBorder="1" applyAlignment="1">
      <alignment horizontal="left" vertical="center"/>
    </xf>
    <xf numFmtId="0" fontId="37" fillId="0" borderId="13" xfId="12" applyFont="1" applyBorder="1" applyAlignment="1">
      <alignment horizontal="center" vertical="center"/>
    </xf>
    <xf numFmtId="0" fontId="33" fillId="0" borderId="0" xfId="12" applyFont="1" applyAlignment="1">
      <alignment horizontal="right" vertical="center"/>
    </xf>
    <xf numFmtId="0" fontId="34" fillId="0" borderId="0" xfId="12" applyFont="1"/>
    <xf numFmtId="4" fontId="33" fillId="0" borderId="13" xfId="12" applyNumberFormat="1" applyFont="1" applyBorder="1" applyAlignment="1">
      <alignment vertical="center"/>
    </xf>
    <xf numFmtId="0" fontId="23" fillId="0" borderId="13" xfId="12" applyFont="1" applyBorder="1" applyAlignment="1">
      <alignment horizontal="center" vertical="center"/>
    </xf>
    <xf numFmtId="0" fontId="12" fillId="0" borderId="13" xfId="13" applyFont="1" applyBorder="1" applyAlignment="1">
      <alignment horizontal="center" vertical="center"/>
    </xf>
    <xf numFmtId="0" fontId="31" fillId="0" borderId="13" xfId="12" applyFont="1" applyBorder="1" applyAlignment="1">
      <alignment horizontal="left" vertical="center" wrapText="1"/>
    </xf>
    <xf numFmtId="0" fontId="34" fillId="0" borderId="13" xfId="12" applyFont="1" applyBorder="1"/>
    <xf numFmtId="4" fontId="31" fillId="0" borderId="13" xfId="13" applyNumberFormat="1" applyFont="1" applyBorder="1" applyAlignment="1">
      <alignment horizontal="right"/>
    </xf>
    <xf numFmtId="4" fontId="31" fillId="0" borderId="3" xfId="13" applyNumberFormat="1" applyFont="1" applyBorder="1"/>
    <xf numFmtId="4" fontId="31" fillId="0" borderId="15" xfId="13" applyNumberFormat="1" applyFont="1" applyBorder="1"/>
    <xf numFmtId="0" fontId="31" fillId="0" borderId="15" xfId="13" applyFont="1" applyBorder="1" applyAlignment="1">
      <alignment horizontal="center" vertical="center"/>
    </xf>
    <xf numFmtId="0" fontId="31" fillId="0" borderId="15" xfId="13" applyFont="1" applyBorder="1" applyAlignment="1">
      <alignment wrapText="1"/>
    </xf>
    <xf numFmtId="0" fontId="31" fillId="0" borderId="15" xfId="12" applyFont="1" applyBorder="1" applyAlignment="1">
      <alignment horizontal="center" vertical="center" wrapText="1"/>
    </xf>
    <xf numFmtId="0" fontId="31" fillId="0" borderId="2" xfId="12" applyFont="1" applyBorder="1" applyAlignment="1">
      <alignment horizontal="center" vertical="center" wrapText="1"/>
    </xf>
    <xf numFmtId="166" fontId="40" fillId="0" borderId="23" xfId="12" applyNumberFormat="1" applyFont="1" applyBorder="1" applyAlignment="1">
      <alignment horizontal="center" vertical="center" wrapText="1"/>
    </xf>
    <xf numFmtId="0" fontId="40" fillId="0" borderId="0" xfId="12" applyFont="1" applyAlignment="1">
      <alignment horizontal="center" vertical="center" wrapText="1"/>
    </xf>
    <xf numFmtId="0" fontId="36" fillId="0" borderId="0" xfId="12" applyFont="1" applyAlignment="1">
      <alignment horizontal="left" vertical="center"/>
    </xf>
    <xf numFmtId="0" fontId="37" fillId="0" borderId="0" xfId="12" applyFont="1" applyAlignment="1">
      <alignment horizontal="center" vertical="center"/>
    </xf>
    <xf numFmtId="0" fontId="36" fillId="0" borderId="22" xfId="12" applyFont="1" applyBorder="1" applyAlignment="1">
      <alignment horizontal="left" vertical="center"/>
    </xf>
    <xf numFmtId="166" fontId="40" fillId="5" borderId="19" xfId="12" applyNumberFormat="1" applyFont="1" applyFill="1" applyBorder="1" applyAlignment="1">
      <alignment horizontal="center" vertical="center" wrapText="1"/>
    </xf>
    <xf numFmtId="0" fontId="40" fillId="5" borderId="18" xfId="12" applyFont="1" applyFill="1" applyBorder="1" applyAlignment="1">
      <alignment horizontal="center" vertical="center" wrapText="1"/>
    </xf>
    <xf numFmtId="0" fontId="37" fillId="5" borderId="18" xfId="12" applyFont="1" applyFill="1" applyBorder="1" applyAlignment="1">
      <alignment horizontal="left" vertical="center"/>
    </xf>
    <xf numFmtId="0" fontId="37" fillId="5" borderId="18" xfId="12" applyFont="1" applyFill="1" applyBorder="1" applyAlignment="1">
      <alignment horizontal="center" vertical="center"/>
    </xf>
    <xf numFmtId="0" fontId="36" fillId="5" borderId="17" xfId="12" applyFont="1" applyFill="1" applyBorder="1" applyAlignment="1">
      <alignment horizontal="left" vertical="center"/>
    </xf>
    <xf numFmtId="165" fontId="41" fillId="0" borderId="0" xfId="12" applyNumberFormat="1" applyFont="1" applyAlignment="1">
      <alignment vertical="center"/>
    </xf>
    <xf numFmtId="0" fontId="23" fillId="0" borderId="0" xfId="12" applyFont="1" applyAlignment="1">
      <alignment horizontal="center" vertical="center"/>
    </xf>
    <xf numFmtId="0" fontId="31" fillId="0" borderId="14" xfId="12" applyFont="1" applyBorder="1" applyAlignment="1">
      <alignment horizontal="center" vertical="center" wrapText="1"/>
    </xf>
    <xf numFmtId="0" fontId="31" fillId="0" borderId="14" xfId="12" applyFont="1" applyBorder="1" applyAlignment="1">
      <alignment horizontal="left" vertical="center" wrapText="1"/>
    </xf>
    <xf numFmtId="167" fontId="31" fillId="0" borderId="13" xfId="12" applyNumberFormat="1" applyFont="1" applyBorder="1" applyAlignment="1">
      <alignment horizontal="right" vertical="center" wrapText="1"/>
    </xf>
    <xf numFmtId="4" fontId="31" fillId="0" borderId="15" xfId="12" applyNumberFormat="1" applyFont="1" applyBorder="1" applyAlignment="1">
      <alignment vertical="center"/>
    </xf>
    <xf numFmtId="0" fontId="31" fillId="0" borderId="15" xfId="12" applyFont="1" applyBorder="1" applyAlignment="1">
      <alignment horizontal="left" vertical="center" wrapText="1"/>
    </xf>
    <xf numFmtId="4" fontId="31" fillId="0" borderId="14" xfId="12" applyNumberFormat="1" applyFont="1" applyBorder="1" applyAlignment="1">
      <alignment vertical="center"/>
    </xf>
    <xf numFmtId="0" fontId="31" fillId="0" borderId="14" xfId="12" applyFont="1" applyBorder="1" applyAlignment="1">
      <alignment vertical="center" wrapText="1"/>
    </xf>
    <xf numFmtId="166" fontId="43" fillId="6" borderId="19" xfId="12" applyNumberFormat="1" applyFont="1" applyFill="1" applyBorder="1" applyAlignment="1">
      <alignment horizontal="center" vertical="center" wrapText="1"/>
    </xf>
    <xf numFmtId="0" fontId="40" fillId="6" borderId="18" xfId="12" applyFont="1" applyFill="1" applyBorder="1" applyAlignment="1">
      <alignment horizontal="center" vertical="center" wrapText="1"/>
    </xf>
    <xf numFmtId="0" fontId="44" fillId="6" borderId="18" xfId="12" applyFont="1" applyFill="1" applyBorder="1" applyAlignment="1">
      <alignment horizontal="left" vertical="center"/>
    </xf>
    <xf numFmtId="0" fontId="45" fillId="6" borderId="18" xfId="12" applyFont="1" applyFill="1" applyBorder="1" applyAlignment="1">
      <alignment horizontal="center" vertical="center"/>
    </xf>
    <xf numFmtId="0" fontId="44" fillId="6" borderId="17" xfId="12" applyFont="1" applyFill="1" applyBorder="1" applyAlignment="1">
      <alignment horizontal="left" vertical="center"/>
    </xf>
    <xf numFmtId="3" fontId="40" fillId="0" borderId="0" xfId="12" applyNumberFormat="1" applyFont="1" applyAlignment="1">
      <alignment horizontal="center" vertical="center" wrapText="1"/>
    </xf>
    <xf numFmtId="4" fontId="40" fillId="0" borderId="0" xfId="12" applyNumberFormat="1" applyFont="1" applyAlignment="1">
      <alignment horizontal="center" vertical="center" wrapText="1"/>
    </xf>
    <xf numFmtId="0" fontId="40" fillId="0" borderId="0" xfId="12" applyFont="1" applyAlignment="1">
      <alignment horizontal="center" vertical="center"/>
    </xf>
    <xf numFmtId="0" fontId="40" fillId="0" borderId="0" xfId="12" applyFont="1" applyAlignment="1">
      <alignment horizontal="left" vertical="center" wrapText="1"/>
    </xf>
    <xf numFmtId="0" fontId="46" fillId="0" borderId="0" xfId="0" applyFont="1"/>
    <xf numFmtId="0" fontId="47" fillId="0" borderId="0" xfId="1" applyFont="1" applyFill="1" applyBorder="1" applyAlignment="1" applyProtection="1">
      <alignment horizontal="center"/>
    </xf>
    <xf numFmtId="0" fontId="29" fillId="0" borderId="0" xfId="0" applyFont="1" applyAlignment="1">
      <alignment horizontal="center"/>
    </xf>
    <xf numFmtId="0" fontId="47" fillId="0" borderId="0" xfId="1" applyFont="1" applyFill="1" applyAlignment="1" applyProtection="1">
      <alignment horizontal="center"/>
    </xf>
    <xf numFmtId="4" fontId="47" fillId="0" borderId="0" xfId="1" applyNumberFormat="1" applyFont="1" applyFill="1" applyAlignment="1" applyProtection="1">
      <alignment horizontal="right"/>
    </xf>
    <xf numFmtId="0" fontId="1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46" fillId="0" borderId="0" xfId="0" applyFont="1" applyAlignment="1">
      <alignment wrapText="1"/>
    </xf>
    <xf numFmtId="4" fontId="46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29" fillId="0" borderId="2" xfId="0" applyFont="1" applyBorder="1" applyAlignment="1">
      <alignment vertical="center" wrapText="1"/>
    </xf>
    <xf numFmtId="4" fontId="29" fillId="0" borderId="3" xfId="0" applyNumberFormat="1" applyFont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29" fillId="0" borderId="4" xfId="0" applyFont="1" applyBorder="1" applyAlignment="1">
      <alignment vertical="center" wrapText="1"/>
    </xf>
    <xf numFmtId="4" fontId="29" fillId="0" borderId="5" xfId="0" applyNumberFormat="1" applyFont="1" applyBorder="1" applyAlignment="1">
      <alignment horizontal="right" vertical="center"/>
    </xf>
    <xf numFmtId="0" fontId="29" fillId="2" borderId="10" xfId="0" applyFont="1" applyFill="1" applyBorder="1" applyAlignment="1">
      <alignment vertical="center" wrapText="1"/>
    </xf>
    <xf numFmtId="4" fontId="29" fillId="2" borderId="10" xfId="0" applyNumberFormat="1" applyFont="1" applyFill="1" applyBorder="1" applyAlignment="1">
      <alignment horizontal="right" vertical="center"/>
    </xf>
    <xf numFmtId="0" fontId="46" fillId="0" borderId="10" xfId="0" applyFont="1" applyBorder="1" applyAlignment="1">
      <alignment vertical="center" wrapText="1"/>
    </xf>
    <xf numFmtId="4" fontId="46" fillId="0" borderId="10" xfId="0" applyNumberFormat="1" applyFont="1" applyBorder="1" applyAlignment="1">
      <alignment horizontal="right" vertical="center"/>
    </xf>
    <xf numFmtId="0" fontId="29" fillId="3" borderId="10" xfId="0" applyFont="1" applyFill="1" applyBorder="1" applyAlignment="1">
      <alignment vertical="center" wrapText="1"/>
    </xf>
    <xf numFmtId="4" fontId="29" fillId="3" borderId="10" xfId="0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 wrapText="1"/>
    </xf>
    <xf numFmtId="4" fontId="46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 wrapText="1"/>
    </xf>
    <xf numFmtId="4" fontId="29" fillId="0" borderId="0" xfId="0" applyNumberFormat="1" applyFont="1" applyAlignment="1">
      <alignment horizontal="right" vertical="center"/>
    </xf>
    <xf numFmtId="4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/>
    <xf numFmtId="0" fontId="29" fillId="0" borderId="0" xfId="0" applyFont="1" applyAlignment="1">
      <alignment horizontal="right"/>
    </xf>
    <xf numFmtId="49" fontId="29" fillId="0" borderId="0" xfId="0" applyNumberFormat="1" applyFont="1" applyAlignment="1">
      <alignment horizontal="right"/>
    </xf>
    <xf numFmtId="0" fontId="34" fillId="0" borderId="13" xfId="12" applyFont="1" applyBorder="1" applyAlignment="1">
      <alignment horizontal="center" vertical="center"/>
    </xf>
    <xf numFmtId="0" fontId="33" fillId="0" borderId="4" xfId="12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4" fontId="31" fillId="0" borderId="13" xfId="0" applyNumberFormat="1" applyFont="1" applyBorder="1" applyAlignment="1">
      <alignment horizontal="right" vertical="center"/>
    </xf>
    <xf numFmtId="0" fontId="33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vertical="center" wrapText="1"/>
    </xf>
    <xf numFmtId="4" fontId="33" fillId="0" borderId="14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40" fillId="5" borderId="11" xfId="12" applyFont="1" applyFill="1" applyBorder="1" applyAlignment="1">
      <alignment horizontal="center" vertical="center" wrapText="1"/>
    </xf>
    <xf numFmtId="4" fontId="31" fillId="0" borderId="15" xfId="0" applyNumberFormat="1" applyFont="1" applyBorder="1" applyAlignment="1">
      <alignment horizontal="right" vertical="center"/>
    </xf>
    <xf numFmtId="0" fontId="49" fillId="0" borderId="0" xfId="0" applyFont="1"/>
    <xf numFmtId="0" fontId="3" fillId="2" borderId="17" xfId="12" applyFill="1" applyBorder="1" applyAlignment="1">
      <alignment horizontal="center"/>
    </xf>
    <xf numFmtId="0" fontId="3" fillId="2" borderId="18" xfId="12" applyFill="1" applyBorder="1" applyAlignment="1">
      <alignment horizontal="center" vertical="center"/>
    </xf>
    <xf numFmtId="165" fontId="28" fillId="2" borderId="19" xfId="12" applyNumberFormat="1" applyFont="1" applyFill="1" applyBorder="1"/>
    <xf numFmtId="0" fontId="27" fillId="2" borderId="18" xfId="12" applyFont="1" applyFill="1" applyBorder="1"/>
    <xf numFmtId="0" fontId="27" fillId="2" borderId="18" xfId="12" applyFont="1" applyFill="1" applyBorder="1" applyAlignment="1">
      <alignment horizontal="center" vertical="center"/>
    </xf>
    <xf numFmtId="0" fontId="31" fillId="0" borderId="15" xfId="0" applyFont="1" applyBorder="1" applyAlignment="1" applyProtection="1">
      <alignment vertical="center" wrapText="1"/>
      <protection locked="0"/>
    </xf>
    <xf numFmtId="0" fontId="31" fillId="0" borderId="13" xfId="0" applyFont="1" applyBorder="1" applyAlignment="1" applyProtection="1">
      <alignment vertical="center" wrapText="1"/>
      <protection locked="0"/>
    </xf>
    <xf numFmtId="4" fontId="40" fillId="0" borderId="3" xfId="0" applyNumberFormat="1" applyFont="1" applyBorder="1" applyAlignment="1">
      <alignment horizontal="right" vertical="center" wrapText="1"/>
    </xf>
    <xf numFmtId="0" fontId="3" fillId="0" borderId="0" xfId="12" applyAlignment="1">
      <alignment vertical="center"/>
    </xf>
    <xf numFmtId="0" fontId="31" fillId="0" borderId="0" xfId="12" applyFont="1" applyAlignment="1">
      <alignment horizontal="left" vertical="center" wrapText="1"/>
    </xf>
    <xf numFmtId="4" fontId="23" fillId="0" borderId="0" xfId="12" applyNumberFormat="1" applyFont="1" applyAlignment="1">
      <alignment horizontal="right" vertical="center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4" fontId="31" fillId="0" borderId="13" xfId="0" applyNumberFormat="1" applyFont="1" applyBorder="1" applyAlignment="1" applyProtection="1">
      <alignment vertical="center" wrapText="1"/>
      <protection locked="0"/>
    </xf>
    <xf numFmtId="0" fontId="36" fillId="5" borderId="25" xfId="12" applyFont="1" applyFill="1" applyBorder="1" applyAlignment="1">
      <alignment horizontal="left" vertical="center"/>
    </xf>
    <xf numFmtId="0" fontId="37" fillId="5" borderId="11" xfId="12" applyFont="1" applyFill="1" applyBorder="1" applyAlignment="1">
      <alignment horizontal="center" vertical="center"/>
    </xf>
    <xf numFmtId="166" fontId="40" fillId="5" borderId="24" xfId="12" applyNumberFormat="1" applyFont="1" applyFill="1" applyBorder="1" applyAlignment="1">
      <alignment horizontal="center" vertical="center" wrapText="1"/>
    </xf>
    <xf numFmtId="4" fontId="31" fillId="0" borderId="15" xfId="0" applyNumberFormat="1" applyFont="1" applyBorder="1" applyAlignment="1" applyProtection="1">
      <alignment vertical="center" wrapText="1"/>
      <protection locked="0"/>
    </xf>
    <xf numFmtId="0" fontId="33" fillId="0" borderId="1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3" fontId="32" fillId="0" borderId="0" xfId="12" applyNumberFormat="1" applyFont="1" applyAlignment="1">
      <alignment vertical="center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4" fontId="40" fillId="0" borderId="5" xfId="0" applyNumberFormat="1" applyFont="1" applyBorder="1" applyAlignment="1">
      <alignment horizontal="right" vertical="center" wrapText="1"/>
    </xf>
    <xf numFmtId="0" fontId="31" fillId="0" borderId="8" xfId="0" applyFont="1" applyBorder="1" applyAlignment="1" applyProtection="1">
      <alignment horizontal="center" vertical="center" wrapText="1"/>
      <protection locked="0"/>
    </xf>
    <xf numFmtId="4" fontId="40" fillId="0" borderId="9" xfId="0" applyNumberFormat="1" applyFont="1" applyBorder="1" applyAlignment="1">
      <alignment horizontal="right" vertical="center" wrapText="1"/>
    </xf>
    <xf numFmtId="0" fontId="51" fillId="5" borderId="18" xfId="12" applyFont="1" applyFill="1" applyBorder="1" applyAlignment="1">
      <alignment horizontal="left" vertical="center"/>
    </xf>
    <xf numFmtId="0" fontId="51" fillId="5" borderId="11" xfId="12" applyFont="1" applyFill="1" applyBorder="1" applyAlignment="1">
      <alignment horizontal="left" vertical="center"/>
    </xf>
    <xf numFmtId="0" fontId="33" fillId="0" borderId="13" xfId="0" applyFont="1" applyBorder="1" applyAlignment="1">
      <alignment horizontal="center"/>
    </xf>
    <xf numFmtId="0" fontId="31" fillId="0" borderId="15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1" fillId="0" borderId="0" xfId="0" applyFont="1" applyAlignment="1">
      <alignment horizontal="center" vertical="top" wrapText="1"/>
    </xf>
    <xf numFmtId="0" fontId="41" fillId="0" borderId="0" xfId="0" applyFont="1" applyAlignment="1">
      <alignment horizontal="left" vertical="top" wrapText="1"/>
    </xf>
    <xf numFmtId="0" fontId="12" fillId="0" borderId="0" xfId="12" applyFont="1" applyAlignment="1">
      <alignment vertical="center"/>
    </xf>
    <xf numFmtId="4" fontId="31" fillId="0" borderId="5" xfId="13" applyNumberFormat="1" applyFont="1" applyBorder="1"/>
    <xf numFmtId="0" fontId="33" fillId="0" borderId="14" xfId="12" applyFont="1" applyBorder="1" applyAlignment="1">
      <alignment horizontal="center" vertical="center"/>
    </xf>
    <xf numFmtId="0" fontId="33" fillId="0" borderId="14" xfId="12" applyFont="1" applyBorder="1" applyAlignment="1">
      <alignment vertical="center" wrapText="1"/>
    </xf>
    <xf numFmtId="4" fontId="33" fillId="0" borderId="14" xfId="12" applyNumberFormat="1" applyFont="1" applyBorder="1" applyAlignment="1">
      <alignment horizontal="right" vertical="center"/>
    </xf>
    <xf numFmtId="4" fontId="31" fillId="0" borderId="9" xfId="13" applyNumberFormat="1" applyFont="1" applyBorder="1"/>
    <xf numFmtId="4" fontId="33" fillId="0" borderId="15" xfId="0" applyNumberFormat="1" applyFont="1" applyBorder="1" applyAlignment="1">
      <alignment vertical="center"/>
    </xf>
    <xf numFmtId="4" fontId="33" fillId="0" borderId="13" xfId="0" applyNumberFormat="1" applyFont="1" applyBorder="1" applyAlignment="1">
      <alignment vertical="center"/>
    </xf>
    <xf numFmtId="4" fontId="33" fillId="0" borderId="13" xfId="0" applyNumberFormat="1" applyFont="1" applyBorder="1"/>
    <xf numFmtId="4" fontId="31" fillId="0" borderId="13" xfId="13" applyNumberFormat="1" applyFont="1" applyBorder="1" applyAlignment="1">
      <alignment horizontal="right" vertical="center"/>
    </xf>
    <xf numFmtId="4" fontId="33" fillId="4" borderId="13" xfId="12" applyNumberFormat="1" applyFont="1" applyFill="1" applyBorder="1" applyAlignment="1">
      <alignment vertical="center"/>
    </xf>
    <xf numFmtId="4" fontId="12" fillId="0" borderId="13" xfId="13" applyNumberFormat="1" applyFont="1" applyBorder="1"/>
    <xf numFmtId="0" fontId="2" fillId="0" borderId="0" xfId="12" applyFont="1" applyAlignment="1">
      <alignment horizontal="right"/>
    </xf>
    <xf numFmtId="0" fontId="33" fillId="0" borderId="2" xfId="12" applyFont="1" applyBorder="1" applyAlignment="1">
      <alignment horizontal="center" vertical="center"/>
    </xf>
    <xf numFmtId="0" fontId="31" fillId="0" borderId="15" xfId="12" applyFont="1" applyBorder="1" applyAlignment="1">
      <alignment vertical="center" wrapText="1"/>
    </xf>
    <xf numFmtId="0" fontId="33" fillId="0" borderId="8" xfId="12" applyFont="1" applyBorder="1" applyAlignment="1">
      <alignment horizontal="center" vertical="center"/>
    </xf>
    <xf numFmtId="4" fontId="31" fillId="0" borderId="3" xfId="12" applyNumberFormat="1" applyFont="1" applyBorder="1" applyAlignment="1">
      <alignment vertical="center"/>
    </xf>
    <xf numFmtId="4" fontId="31" fillId="0" borderId="5" xfId="12" applyNumberFormat="1" applyFont="1" applyBorder="1" applyAlignment="1">
      <alignment vertical="center"/>
    </xf>
    <xf numFmtId="4" fontId="31" fillId="0" borderId="9" xfId="12" applyNumberFormat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0" fillId="0" borderId="0" xfId="1" applyNumberFormat="1" applyFont="1" applyFill="1" applyAlignment="1" applyProtection="1">
      <alignment horizontal="left"/>
    </xf>
    <xf numFmtId="4" fontId="19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3" fontId="41" fillId="0" borderId="0" xfId="12" applyNumberFormat="1" applyFont="1" applyAlignment="1">
      <alignment vertical="center"/>
    </xf>
    <xf numFmtId="0" fontId="33" fillId="0" borderId="15" xfId="12" applyFont="1" applyBorder="1" applyAlignment="1">
      <alignment horizontal="center" vertical="center"/>
    </xf>
    <xf numFmtId="0" fontId="29" fillId="0" borderId="12" xfId="0" applyFont="1" applyBorder="1" applyAlignment="1">
      <alignment horizontal="justify" vertical="center"/>
    </xf>
    <xf numFmtId="0" fontId="52" fillId="0" borderId="27" xfId="0" applyFont="1" applyBorder="1" applyAlignment="1">
      <alignment horizontal="justify" vertical="center"/>
    </xf>
    <xf numFmtId="0" fontId="53" fillId="0" borderId="27" xfId="0" applyFont="1" applyBorder="1" applyAlignment="1">
      <alignment horizontal="justify" vertical="center"/>
    </xf>
    <xf numFmtId="0" fontId="53" fillId="0" borderId="26" xfId="0" applyFont="1" applyBorder="1" applyAlignment="1">
      <alignment horizontal="justify" vertical="center"/>
    </xf>
    <xf numFmtId="0" fontId="12" fillId="0" borderId="15" xfId="0" applyFont="1" applyBorder="1" applyAlignment="1">
      <alignment horizontal="left" vertical="center"/>
    </xf>
    <xf numFmtId="49" fontId="12" fillId="0" borderId="14" xfId="0" applyNumberFormat="1" applyFont="1" applyBorder="1" applyAlignment="1">
      <alignment horizontal="center" vertical="center"/>
    </xf>
    <xf numFmtId="0" fontId="31" fillId="0" borderId="14" xfId="0" applyFont="1" applyBorder="1" applyAlignment="1" applyProtection="1">
      <alignment vertical="center" wrapText="1"/>
      <protection locked="0"/>
    </xf>
    <xf numFmtId="4" fontId="33" fillId="0" borderId="14" xfId="0" applyNumberFormat="1" applyFont="1" applyBorder="1" applyAlignment="1">
      <alignment vertical="center"/>
    </xf>
    <xf numFmtId="4" fontId="23" fillId="0" borderId="0" xfId="12" applyNumberFormat="1" applyFont="1" applyAlignment="1">
      <alignment vertical="center"/>
    </xf>
    <xf numFmtId="0" fontId="55" fillId="0" borderId="13" xfId="12" applyFont="1" applyBorder="1" applyAlignment="1">
      <alignment horizontal="center" vertical="center" wrapText="1"/>
    </xf>
    <xf numFmtId="0" fontId="55" fillId="0" borderId="13" xfId="12" applyFont="1" applyBorder="1" applyAlignment="1">
      <alignment vertical="center" wrapText="1"/>
    </xf>
    <xf numFmtId="0" fontId="55" fillId="0" borderId="13" xfId="12" applyFont="1" applyBorder="1" applyAlignment="1">
      <alignment horizontal="center" vertical="center"/>
    </xf>
    <xf numFmtId="4" fontId="55" fillId="0" borderId="13" xfId="12" applyNumberFormat="1" applyFont="1" applyBorder="1" applyAlignment="1">
      <alignment vertical="center"/>
    </xf>
    <xf numFmtId="0" fontId="57" fillId="0" borderId="0" xfId="12" applyFont="1" applyAlignment="1">
      <alignment vertical="center"/>
    </xf>
    <xf numFmtId="0" fontId="37" fillId="5" borderId="11" xfId="12" applyFont="1" applyFill="1" applyBorder="1" applyAlignment="1">
      <alignment horizontal="left" vertical="center"/>
    </xf>
    <xf numFmtId="0" fontId="58" fillId="0" borderId="13" xfId="0" applyFont="1" applyBorder="1" applyAlignment="1">
      <alignment vertical="center"/>
    </xf>
    <xf numFmtId="0" fontId="58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58" fillId="0" borderId="14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64" fillId="0" borderId="0" xfId="0" applyFont="1" applyAlignment="1">
      <alignment horizontal="center" vertical="center" wrapText="1"/>
    </xf>
    <xf numFmtId="0" fontId="64" fillId="0" borderId="0" xfId="0" applyFont="1" applyAlignment="1">
      <alignment horizontal="left" vertical="center" wrapText="1"/>
    </xf>
    <xf numFmtId="0" fontId="61" fillId="0" borderId="0" xfId="0" applyFont="1"/>
    <xf numFmtId="0" fontId="60" fillId="0" borderId="0" xfId="14" applyFont="1" applyAlignment="1">
      <alignment horizontal="center" vertical="center" wrapText="1"/>
    </xf>
    <xf numFmtId="4" fontId="60" fillId="0" borderId="0" xfId="0" applyNumberFormat="1" applyFont="1" applyAlignment="1">
      <alignment vertical="center" wrapText="1"/>
    </xf>
    <xf numFmtId="4" fontId="65" fillId="0" borderId="0" xfId="0" applyNumberFormat="1" applyFont="1" applyAlignment="1">
      <alignment horizontal="right" vertical="center"/>
    </xf>
    <xf numFmtId="168" fontId="31" fillId="0" borderId="13" xfId="12" applyNumberFormat="1" applyFont="1" applyBorder="1" applyAlignment="1">
      <alignment vertical="center"/>
    </xf>
    <xf numFmtId="0" fontId="33" fillId="0" borderId="13" xfId="12" applyFont="1" applyBorder="1" applyAlignment="1">
      <alignment horizontal="center" vertical="center" wrapText="1"/>
    </xf>
    <xf numFmtId="0" fontId="31" fillId="0" borderId="13" xfId="14" applyFont="1" applyBorder="1" applyAlignment="1">
      <alignment horizontal="center" vertical="center" wrapText="1"/>
    </xf>
    <xf numFmtId="4" fontId="31" fillId="0" borderId="13" xfId="14" applyNumberFormat="1" applyFont="1" applyBorder="1" applyAlignment="1">
      <alignment vertical="center" wrapText="1"/>
    </xf>
    <xf numFmtId="4" fontId="40" fillId="0" borderId="13" xfId="0" applyNumberFormat="1" applyFont="1" applyBorder="1" applyAlignment="1">
      <alignment horizontal="right" vertical="center"/>
    </xf>
    <xf numFmtId="0" fontId="40" fillId="0" borderId="13" xfId="0" applyFont="1" applyBorder="1" applyAlignment="1">
      <alignment horizontal="center" vertical="center"/>
    </xf>
    <xf numFmtId="0" fontId="31" fillId="0" borderId="14" xfId="14" applyFont="1" applyBorder="1" applyAlignment="1">
      <alignment horizontal="center" vertical="center" wrapText="1"/>
    </xf>
    <xf numFmtId="4" fontId="31" fillId="0" borderId="14" xfId="0" applyNumberFormat="1" applyFont="1" applyBorder="1" applyAlignment="1">
      <alignment vertical="center" wrapText="1"/>
    </xf>
    <xf numFmtId="4" fontId="40" fillId="0" borderId="14" xfId="0" applyNumberFormat="1" applyFont="1" applyBorder="1" applyAlignment="1">
      <alignment horizontal="right" vertical="center"/>
    </xf>
    <xf numFmtId="0" fontId="45" fillId="5" borderId="11" xfId="12" applyFont="1" applyFill="1" applyBorder="1" applyAlignment="1">
      <alignment horizontal="left" vertical="center"/>
    </xf>
    <xf numFmtId="0" fontId="31" fillId="0" borderId="15" xfId="14" applyFont="1" applyBorder="1" applyAlignment="1">
      <alignment horizontal="center" vertical="center" wrapText="1"/>
    </xf>
    <xf numFmtId="4" fontId="31" fillId="0" borderId="15" xfId="14" applyNumberFormat="1" applyFont="1" applyBorder="1" applyAlignment="1">
      <alignment vertical="center" wrapText="1"/>
    </xf>
    <xf numFmtId="4" fontId="40" fillId="0" borderId="15" xfId="0" applyNumberFormat="1" applyFont="1" applyBorder="1" applyAlignment="1">
      <alignment horizontal="right"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49" fontId="25" fillId="0" borderId="14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 readingOrder="1"/>
    </xf>
    <xf numFmtId="0" fontId="41" fillId="0" borderId="0" xfId="12" applyFont="1" applyAlignment="1">
      <alignment horizontal="center" vertical="top" wrapText="1"/>
    </xf>
    <xf numFmtId="0" fontId="31" fillId="0" borderId="0" xfId="12" applyFont="1" applyAlignment="1">
      <alignment horizontal="center" vertical="top" wrapText="1"/>
    </xf>
    <xf numFmtId="0" fontId="23" fillId="0" borderId="0" xfId="12" applyFont="1" applyAlignment="1">
      <alignment vertical="top"/>
    </xf>
    <xf numFmtId="4" fontId="31" fillId="0" borderId="14" xfId="0" applyNumberFormat="1" applyFont="1" applyBorder="1" applyAlignment="1">
      <alignment vertical="center"/>
    </xf>
    <xf numFmtId="169" fontId="31" fillId="0" borderId="13" xfId="12" applyNumberFormat="1" applyFont="1" applyBorder="1" applyAlignment="1">
      <alignment horizontal="right" vertical="center" wrapText="1"/>
    </xf>
    <xf numFmtId="0" fontId="41" fillId="0" borderId="0" xfId="12" applyFont="1" applyAlignment="1">
      <alignment horizontal="left" vertical="top" wrapText="1"/>
    </xf>
    <xf numFmtId="3" fontId="40" fillId="0" borderId="3" xfId="12" applyNumberFormat="1" applyFont="1" applyBorder="1" applyAlignment="1">
      <alignment horizontal="center" vertical="center" wrapText="1"/>
    </xf>
    <xf numFmtId="3" fontId="40" fillId="0" borderId="5" xfId="12" applyNumberFormat="1" applyFont="1" applyBorder="1" applyAlignment="1">
      <alignment horizontal="center" vertical="center" wrapText="1"/>
    </xf>
    <xf numFmtId="3" fontId="40" fillId="0" borderId="9" xfId="12" applyNumberFormat="1" applyFont="1" applyBorder="1" applyAlignment="1">
      <alignment horizontal="center" vertical="center" wrapText="1"/>
    </xf>
    <xf numFmtId="0" fontId="40" fillId="0" borderId="2" xfId="12" applyFont="1" applyBorder="1" applyAlignment="1">
      <alignment horizontal="center" vertical="center" wrapText="1"/>
    </xf>
    <xf numFmtId="0" fontId="40" fillId="0" borderId="4" xfId="12" applyFont="1" applyBorder="1" applyAlignment="1">
      <alignment horizontal="center" vertical="center" wrapText="1"/>
    </xf>
    <xf numFmtId="0" fontId="40" fillId="0" borderId="8" xfId="12" applyFont="1" applyBorder="1" applyAlignment="1">
      <alignment horizontal="center" vertical="center" wrapText="1"/>
    </xf>
    <xf numFmtId="0" fontId="40" fillId="0" borderId="15" xfId="12" applyFont="1" applyBorder="1" applyAlignment="1">
      <alignment horizontal="center" vertical="center" wrapText="1"/>
    </xf>
    <xf numFmtId="0" fontId="40" fillId="0" borderId="13" xfId="12" applyFont="1" applyBorder="1" applyAlignment="1">
      <alignment horizontal="center" vertical="center" wrapText="1"/>
    </xf>
    <xf numFmtId="0" fontId="40" fillId="0" borderId="14" xfId="12" applyFont="1" applyBorder="1" applyAlignment="1">
      <alignment horizontal="center" vertical="center" wrapText="1"/>
    </xf>
    <xf numFmtId="0" fontId="40" fillId="0" borderId="15" xfId="12" applyFont="1" applyBorder="1" applyAlignment="1">
      <alignment horizontal="left" vertical="center" wrapText="1"/>
    </xf>
    <xf numFmtId="0" fontId="40" fillId="0" borderId="13" xfId="12" applyFont="1" applyBorder="1" applyAlignment="1">
      <alignment horizontal="left" vertical="center" wrapText="1"/>
    </xf>
    <xf numFmtId="0" fontId="40" fillId="0" borderId="14" xfId="12" applyFont="1" applyBorder="1" applyAlignment="1">
      <alignment horizontal="left" vertical="center" wrapText="1"/>
    </xf>
    <xf numFmtId="0" fontId="40" fillId="0" borderId="15" xfId="12" applyFont="1" applyBorder="1" applyAlignment="1">
      <alignment horizontal="center" vertical="center"/>
    </xf>
    <xf numFmtId="0" fontId="40" fillId="0" borderId="13" xfId="12" applyFont="1" applyBorder="1" applyAlignment="1">
      <alignment horizontal="center" vertical="center"/>
    </xf>
    <xf numFmtId="0" fontId="40" fillId="0" borderId="14" xfId="12" applyFont="1" applyBorder="1" applyAlignment="1">
      <alignment horizontal="center" vertical="center"/>
    </xf>
    <xf numFmtId="3" fontId="40" fillId="0" borderId="15" xfId="12" applyNumberFormat="1" applyFont="1" applyBorder="1" applyAlignment="1">
      <alignment horizontal="center" vertical="center" wrapText="1"/>
    </xf>
    <xf numFmtId="3" fontId="40" fillId="0" borderId="13" xfId="12" applyNumberFormat="1" applyFont="1" applyBorder="1" applyAlignment="1">
      <alignment horizontal="center" vertical="center" wrapText="1"/>
    </xf>
    <xf numFmtId="3" fontId="40" fillId="0" borderId="14" xfId="12" applyNumberFormat="1" applyFont="1" applyBorder="1" applyAlignment="1">
      <alignment horizontal="center" vertical="center" wrapText="1"/>
    </xf>
    <xf numFmtId="4" fontId="40" fillId="0" borderId="15" xfId="12" applyNumberFormat="1" applyFont="1" applyBorder="1" applyAlignment="1">
      <alignment horizontal="center" vertical="center" wrapText="1"/>
    </xf>
    <xf numFmtId="4" fontId="40" fillId="0" borderId="13" xfId="12" applyNumberFormat="1" applyFont="1" applyBorder="1" applyAlignment="1">
      <alignment horizontal="center" vertical="center" wrapText="1"/>
    </xf>
    <xf numFmtId="4" fontId="40" fillId="0" borderId="14" xfId="12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4" fontId="19" fillId="0" borderId="20" xfId="0" applyNumberFormat="1" applyFont="1" applyBorder="1" applyAlignment="1">
      <alignment horizontal="center" vertical="center"/>
    </xf>
    <xf numFmtId="4" fontId="19" fillId="0" borderId="2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</cellXfs>
  <cellStyles count="16">
    <cellStyle name="Hypertextový odkaz" xfId="1" builtinId="8"/>
    <cellStyle name="Hypertextový odkaz 2" xfId="2" xr:uid="{00000000-0005-0000-0000-000001000000}"/>
    <cellStyle name="Měna 2" xfId="3" xr:uid="{00000000-0005-0000-0000-000002000000}"/>
    <cellStyle name="Měna 2 2" xfId="4" xr:uid="{00000000-0005-0000-0000-000003000000}"/>
    <cellStyle name="měny 2" xfId="5" xr:uid="{00000000-0005-0000-0000-000004000000}"/>
    <cellStyle name="měny 2 2" xfId="6" xr:uid="{00000000-0005-0000-0000-000005000000}"/>
    <cellStyle name="Normální" xfId="0" builtinId="0"/>
    <cellStyle name="Normální 13" xfId="15" xr:uid="{09688951-16E8-40E3-B871-AE7C89F178CC}"/>
    <cellStyle name="Normální 2" xfId="7" xr:uid="{00000000-0005-0000-0000-000007000000}"/>
    <cellStyle name="normální 2 2" xfId="8" xr:uid="{00000000-0005-0000-0000-000008000000}"/>
    <cellStyle name="Normální 2 2 2" xfId="13" xr:uid="{DCB7B522-391B-4D44-84B0-00D2E3333C26}"/>
    <cellStyle name="Normální 3" xfId="9" xr:uid="{00000000-0005-0000-0000-000009000000}"/>
    <cellStyle name="Normální 4" xfId="12" xr:uid="{96E8AD62-06CD-4378-9A24-0752219FDFE3}"/>
    <cellStyle name="normální_List1_1" xfId="14" xr:uid="{E59C7440-B1F0-4D7E-A5F5-1F0C3718EA01}"/>
    <cellStyle name="Styl 1" xfId="10" xr:uid="{00000000-0005-0000-0000-00000A000000}"/>
    <cellStyle name="třimísta" xfId="11" xr:uid="{00000000-0005-0000-0000-00000B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en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workbookViewId="0">
      <selection activeCell="H13" sqref="H13"/>
    </sheetView>
  </sheetViews>
  <sheetFormatPr defaultRowHeight="12.75" x14ac:dyDescent="0.2"/>
  <cols>
    <col min="1" max="1" width="22.140625" customWidth="1"/>
  </cols>
  <sheetData>
    <row r="1" spans="1:2" ht="15" x14ac:dyDescent="0.25">
      <c r="A1" s="1"/>
    </row>
    <row r="2" spans="1:2" x14ac:dyDescent="0.2">
      <c r="A2" s="10"/>
    </row>
    <row r="3" spans="1:2" x14ac:dyDescent="0.2">
      <c r="A3" s="10"/>
    </row>
    <row r="4" spans="1:2" x14ac:dyDescent="0.2">
      <c r="A4" s="2"/>
    </row>
    <row r="6" spans="1:2" s="3" customFormat="1" ht="20.25" x14ac:dyDescent="0.3">
      <c r="A6" s="11"/>
    </row>
    <row r="7" spans="1:2" s="3" customFormat="1" ht="20.25" x14ac:dyDescent="0.3">
      <c r="A7" s="1"/>
      <c r="B7" s="4"/>
    </row>
    <row r="8" spans="1:2" s="3" customFormat="1" ht="20.25" x14ac:dyDescent="0.3">
      <c r="A8" s="2"/>
      <c r="B8" s="4"/>
    </row>
    <row r="9" spans="1:2" s="3" customFormat="1" ht="20.25" x14ac:dyDescent="0.3">
      <c r="A9" s="2"/>
      <c r="B9" s="4"/>
    </row>
    <row r="10" spans="1:2" s="3" customFormat="1" ht="20.25" x14ac:dyDescent="0.3">
      <c r="B10" s="4"/>
    </row>
    <row r="11" spans="1:2" s="3" customFormat="1" ht="20.25" x14ac:dyDescent="0.3"/>
    <row r="12" spans="1:2" s="3" customFormat="1" ht="20.25" x14ac:dyDescent="0.3">
      <c r="A12" s="5"/>
    </row>
    <row r="13" spans="1:2" s="3" customFormat="1" ht="20.25" x14ac:dyDescent="0.3"/>
    <row r="14" spans="1:2" s="3" customFormat="1" ht="20.25" x14ac:dyDescent="0.3"/>
    <row r="15" spans="1:2" s="3" customFormat="1" ht="20.25" x14ac:dyDescent="0.3">
      <c r="A15" s="6"/>
    </row>
    <row r="16" spans="1:2" x14ac:dyDescent="0.2">
      <c r="A16" s="7"/>
    </row>
    <row r="17" spans="1:1" x14ac:dyDescent="0.2">
      <c r="A17" s="7"/>
    </row>
    <row r="18" spans="1:1" x14ac:dyDescent="0.2">
      <c r="A18" s="6"/>
    </row>
    <row r="19" spans="1:1" ht="15.75" x14ac:dyDescent="0.25">
      <c r="A19" s="8"/>
    </row>
    <row r="20" spans="1:1" x14ac:dyDescent="0.2">
      <c r="A20" s="7"/>
    </row>
    <row r="21" spans="1:1" x14ac:dyDescent="0.2">
      <c r="A21" s="7"/>
    </row>
  </sheetData>
  <phoneticPr fontId="8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2"/>
  <sheetViews>
    <sheetView view="pageBreakPreview" topLeftCell="A7" zoomScaleNormal="100" zoomScaleSheetLayoutView="100" workbookViewId="0">
      <selection activeCell="I16" sqref="I16"/>
    </sheetView>
  </sheetViews>
  <sheetFormatPr defaultColWidth="9.140625" defaultRowHeight="14.25" x14ac:dyDescent="0.2"/>
  <cols>
    <col min="1" max="1" width="6.5703125" style="157" customWidth="1"/>
    <col min="2" max="2" width="43.140625" style="157" customWidth="1"/>
    <col min="3" max="3" width="27" style="157" customWidth="1"/>
    <col min="4" max="4" width="11.28515625" style="157" customWidth="1"/>
    <col min="5" max="16384" width="9.140625" style="9"/>
  </cols>
  <sheetData>
    <row r="1" spans="1:7" ht="15" x14ac:dyDescent="0.25">
      <c r="A1" s="84" t="s">
        <v>177</v>
      </c>
      <c r="C1" s="16"/>
    </row>
    <row r="2" spans="1:7" x14ac:dyDescent="0.2">
      <c r="A2" s="9" t="s">
        <v>178</v>
      </c>
      <c r="C2" s="19"/>
    </row>
    <row r="3" spans="1:7" x14ac:dyDescent="0.2">
      <c r="A3" s="9" t="s">
        <v>179</v>
      </c>
      <c r="C3" s="19"/>
    </row>
    <row r="4" spans="1:7" ht="15" x14ac:dyDescent="0.25">
      <c r="A4" s="84"/>
      <c r="C4" s="19"/>
    </row>
    <row r="5" spans="1:7" x14ac:dyDescent="0.2">
      <c r="C5" s="16"/>
    </row>
    <row r="6" spans="1:7" x14ac:dyDescent="0.2">
      <c r="C6" s="19"/>
    </row>
    <row r="7" spans="1:7" x14ac:dyDescent="0.2">
      <c r="C7" s="258"/>
    </row>
    <row r="8" spans="1:7" ht="15" x14ac:dyDescent="0.25">
      <c r="A8" s="84"/>
      <c r="B8" s="84"/>
      <c r="C8" s="258"/>
      <c r="D8" s="158"/>
      <c r="E8" s="17"/>
      <c r="F8" s="18"/>
      <c r="G8" s="18"/>
    </row>
    <row r="9" spans="1:7" ht="15" x14ac:dyDescent="0.25">
      <c r="A9" s="84"/>
      <c r="B9" s="84"/>
      <c r="C9" s="159"/>
      <c r="D9" s="158"/>
      <c r="E9" s="17"/>
      <c r="F9" s="18"/>
      <c r="G9" s="18"/>
    </row>
    <row r="10" spans="1:7" ht="15" x14ac:dyDescent="0.25">
      <c r="A10" s="84"/>
      <c r="B10" s="84"/>
      <c r="C10" s="159"/>
      <c r="D10" s="158"/>
      <c r="E10" s="17"/>
      <c r="F10" s="18"/>
      <c r="G10" s="18"/>
    </row>
    <row r="11" spans="1:7" ht="15" x14ac:dyDescent="0.25">
      <c r="A11" s="84"/>
      <c r="B11" s="84"/>
      <c r="C11" s="159"/>
      <c r="D11" s="158"/>
      <c r="E11" s="17"/>
      <c r="F11" s="18"/>
      <c r="G11" s="18"/>
    </row>
    <row r="12" spans="1:7" ht="15" x14ac:dyDescent="0.25">
      <c r="A12" s="83" t="s">
        <v>0</v>
      </c>
      <c r="B12" s="84"/>
      <c r="C12" s="158"/>
      <c r="D12" s="158"/>
      <c r="E12" s="22"/>
      <c r="F12" s="18"/>
      <c r="G12" s="18"/>
    </row>
    <row r="13" spans="1:7" ht="15" x14ac:dyDescent="0.25">
      <c r="A13" s="84"/>
      <c r="B13" s="13" t="s">
        <v>176</v>
      </c>
      <c r="C13" s="158"/>
      <c r="D13" s="158"/>
      <c r="E13" s="22"/>
      <c r="F13" s="18"/>
      <c r="G13" s="18"/>
    </row>
    <row r="14" spans="1:7" ht="15" x14ac:dyDescent="0.25">
      <c r="A14" s="84"/>
      <c r="B14" s="13"/>
      <c r="C14" s="160"/>
    </row>
    <row r="15" spans="1:7" ht="15" x14ac:dyDescent="0.25">
      <c r="A15" s="84"/>
      <c r="B15" s="13"/>
      <c r="C15" s="161"/>
    </row>
    <row r="16" spans="1:7" ht="15" x14ac:dyDescent="0.25">
      <c r="A16" s="84"/>
      <c r="B16" s="162"/>
      <c r="C16" s="161"/>
    </row>
    <row r="17" spans="1:6" ht="15" x14ac:dyDescent="0.25">
      <c r="A17" s="83" t="s">
        <v>10</v>
      </c>
      <c r="B17" s="163"/>
      <c r="C17" s="161"/>
    </row>
    <row r="18" spans="1:6" x14ac:dyDescent="0.2">
      <c r="B18" s="164"/>
      <c r="C18" s="165"/>
    </row>
    <row r="19" spans="1:6" ht="15" thickBot="1" x14ac:dyDescent="0.25">
      <c r="B19" s="164"/>
      <c r="C19" s="165"/>
    </row>
    <row r="20" spans="1:6" ht="15" x14ac:dyDescent="0.2">
      <c r="B20" s="167" t="s">
        <v>223</v>
      </c>
      <c r="C20" s="168">
        <f>'1 Stavebni prvky'!G5</f>
        <v>0</v>
      </c>
    </row>
    <row r="21" spans="1:6" s="12" customFormat="1" ht="15" x14ac:dyDescent="0.2">
      <c r="A21" s="166"/>
      <c r="B21" s="170" t="s">
        <v>319</v>
      </c>
      <c r="C21" s="171">
        <f>'2 Vegetacni upravy'!G101</f>
        <v>0</v>
      </c>
      <c r="D21" s="169"/>
    </row>
    <row r="22" spans="1:6" s="12" customFormat="1" ht="15.75" thickBot="1" x14ac:dyDescent="0.25">
      <c r="A22" s="166"/>
      <c r="B22" s="170" t="s">
        <v>320</v>
      </c>
      <c r="C22" s="171">
        <f>1*' 3 Rostlinny material'!G81</f>
        <v>0</v>
      </c>
      <c r="D22" s="169"/>
    </row>
    <row r="23" spans="1:6" s="12" customFormat="1" ht="15.75" thickBot="1" x14ac:dyDescent="0.25">
      <c r="A23" s="166"/>
      <c r="B23" s="172" t="s">
        <v>32</v>
      </c>
      <c r="C23" s="173">
        <f>SUM(C20:C22)</f>
        <v>0</v>
      </c>
      <c r="D23" s="169"/>
    </row>
    <row r="24" spans="1:6" s="12" customFormat="1" ht="15.75" thickBot="1" x14ac:dyDescent="0.25">
      <c r="A24" s="166"/>
      <c r="B24" s="174" t="s">
        <v>27</v>
      </c>
      <c r="C24" s="175">
        <f>0.21*C23</f>
        <v>0</v>
      </c>
      <c r="D24" s="169"/>
    </row>
    <row r="25" spans="1:6" s="12" customFormat="1" ht="15.75" thickBot="1" x14ac:dyDescent="0.25">
      <c r="A25" s="166"/>
      <c r="B25" s="176" t="s">
        <v>11</v>
      </c>
      <c r="C25" s="177">
        <f>SUM(C23:C24)</f>
        <v>0</v>
      </c>
      <c r="D25" s="169"/>
    </row>
    <row r="26" spans="1:6" s="12" customFormat="1" x14ac:dyDescent="0.2">
      <c r="A26" s="169"/>
      <c r="B26" s="178"/>
      <c r="C26" s="179"/>
      <c r="D26" s="169"/>
    </row>
    <row r="27" spans="1:6" s="12" customFormat="1" x14ac:dyDescent="0.2">
      <c r="A27" s="169"/>
      <c r="B27" s="178"/>
      <c r="C27" s="179"/>
      <c r="D27" s="169"/>
    </row>
    <row r="28" spans="1:6" s="183" customFormat="1" ht="15.75" x14ac:dyDescent="0.2">
      <c r="A28" s="166"/>
      <c r="B28" s="180"/>
      <c r="C28" s="181"/>
      <c r="D28" s="166"/>
      <c r="E28" s="182"/>
      <c r="F28" s="182"/>
    </row>
    <row r="29" spans="1:6" s="183" customFormat="1" ht="15.75" x14ac:dyDescent="0.2">
      <c r="A29" s="166"/>
      <c r="B29" s="169"/>
      <c r="C29" s="181"/>
      <c r="D29" s="166"/>
      <c r="E29" s="182"/>
      <c r="F29" s="182"/>
    </row>
    <row r="30" spans="1:6" s="183" customFormat="1" ht="15.75" x14ac:dyDescent="0.2">
      <c r="A30" s="166"/>
      <c r="B30" s="169"/>
      <c r="C30" s="259"/>
      <c r="D30" s="166"/>
      <c r="E30" s="182"/>
      <c r="F30" s="182"/>
    </row>
    <row r="31" spans="1:6" s="12" customFormat="1" x14ac:dyDescent="0.2">
      <c r="A31" s="169"/>
      <c r="B31" s="169"/>
      <c r="C31" s="260"/>
      <c r="D31" s="169"/>
      <c r="E31" s="184"/>
      <c r="F31" s="184"/>
    </row>
    <row r="32" spans="1:6" s="12" customFormat="1" x14ac:dyDescent="0.2">
      <c r="A32" s="169"/>
      <c r="B32" s="178"/>
      <c r="C32" s="260"/>
      <c r="D32" s="169"/>
      <c r="E32" s="184"/>
      <c r="F32" s="184"/>
    </row>
    <row r="33" spans="1:6" s="12" customFormat="1" x14ac:dyDescent="0.2">
      <c r="A33" s="169"/>
      <c r="B33" s="169"/>
      <c r="C33" s="179"/>
      <c r="D33" s="169"/>
      <c r="E33" s="184"/>
      <c r="F33" s="184"/>
    </row>
    <row r="34" spans="1:6" x14ac:dyDescent="0.2">
      <c r="C34" s="165"/>
      <c r="E34" s="185"/>
      <c r="F34" s="185"/>
    </row>
    <row r="35" spans="1:6" x14ac:dyDescent="0.2">
      <c r="B35" s="164"/>
      <c r="C35" s="165"/>
      <c r="E35" s="185"/>
      <c r="F35" s="185"/>
    </row>
    <row r="36" spans="1:6" x14ac:dyDescent="0.2">
      <c r="B36" s="164"/>
      <c r="C36" s="165"/>
      <c r="E36" s="185"/>
      <c r="F36" s="185"/>
    </row>
    <row r="37" spans="1:6" ht="15" x14ac:dyDescent="0.25">
      <c r="A37" s="84"/>
      <c r="B37" s="164"/>
      <c r="C37" s="165"/>
      <c r="E37" s="185"/>
      <c r="F37" s="185"/>
    </row>
    <row r="38" spans="1:6" x14ac:dyDescent="0.2">
      <c r="B38" s="164"/>
      <c r="C38" s="165"/>
      <c r="E38" s="185"/>
      <c r="F38" s="185"/>
    </row>
    <row r="39" spans="1:6" ht="15" x14ac:dyDescent="0.25">
      <c r="A39" s="84"/>
      <c r="B39" s="164"/>
      <c r="C39" s="165"/>
      <c r="E39" s="185"/>
      <c r="F39" s="185"/>
    </row>
    <row r="40" spans="1:6" x14ac:dyDescent="0.2">
      <c r="B40" s="164"/>
      <c r="C40" s="165"/>
      <c r="E40" s="185"/>
      <c r="F40" s="185"/>
    </row>
    <row r="41" spans="1:6" x14ac:dyDescent="0.2">
      <c r="B41" s="164"/>
      <c r="C41" s="165"/>
      <c r="E41" s="185"/>
      <c r="F41" s="185"/>
    </row>
    <row r="42" spans="1:6" ht="15" x14ac:dyDescent="0.25">
      <c r="B42" s="186"/>
      <c r="C42" s="187"/>
      <c r="E42" s="185"/>
      <c r="F42" s="185"/>
    </row>
    <row r="43" spans="1:6" x14ac:dyDescent="0.2">
      <c r="B43" s="164"/>
      <c r="C43" s="165"/>
      <c r="E43" s="185"/>
      <c r="F43" s="185"/>
    </row>
    <row r="44" spans="1:6" x14ac:dyDescent="0.2">
      <c r="B44" s="164"/>
      <c r="C44" s="165"/>
      <c r="E44" s="185"/>
      <c r="F44" s="185"/>
    </row>
    <row r="45" spans="1:6" x14ac:dyDescent="0.2">
      <c r="B45" s="164"/>
      <c r="C45" s="165"/>
      <c r="E45" s="185"/>
      <c r="F45" s="185"/>
    </row>
    <row r="46" spans="1:6" x14ac:dyDescent="0.2">
      <c r="B46" s="164"/>
      <c r="C46" s="165"/>
      <c r="E46" s="185"/>
      <c r="F46" s="185"/>
    </row>
    <row r="47" spans="1:6" x14ac:dyDescent="0.2">
      <c r="B47" s="164"/>
      <c r="C47" s="165"/>
      <c r="E47" s="185"/>
      <c r="F47" s="185"/>
    </row>
    <row r="48" spans="1:6" x14ac:dyDescent="0.2">
      <c r="B48" s="164"/>
      <c r="C48" s="165"/>
      <c r="E48" s="185"/>
      <c r="F48" s="185"/>
    </row>
    <row r="49" spans="2:6" x14ac:dyDescent="0.2">
      <c r="B49" s="164"/>
      <c r="C49" s="165"/>
      <c r="E49" s="185"/>
      <c r="F49" s="185"/>
    </row>
    <row r="50" spans="2:6" x14ac:dyDescent="0.2">
      <c r="B50" s="164"/>
      <c r="C50" s="165"/>
      <c r="E50" s="185"/>
      <c r="F50" s="185"/>
    </row>
    <row r="51" spans="2:6" x14ac:dyDescent="0.2">
      <c r="B51" s="164"/>
      <c r="C51" s="165"/>
      <c r="E51" s="185"/>
      <c r="F51" s="185"/>
    </row>
    <row r="52" spans="2:6" x14ac:dyDescent="0.2">
      <c r="B52" s="164"/>
      <c r="C52" s="165"/>
      <c r="E52" s="185"/>
      <c r="F52" s="185"/>
    </row>
    <row r="53" spans="2:6" x14ac:dyDescent="0.2">
      <c r="B53" s="164"/>
      <c r="C53" s="165"/>
      <c r="E53" s="185"/>
      <c r="F53" s="185"/>
    </row>
    <row r="54" spans="2:6" x14ac:dyDescent="0.2">
      <c r="B54" s="164"/>
      <c r="C54" s="165"/>
      <c r="E54" s="185"/>
      <c r="F54" s="185"/>
    </row>
    <row r="55" spans="2:6" x14ac:dyDescent="0.2">
      <c r="B55" s="164"/>
      <c r="C55" s="165"/>
      <c r="E55" s="185"/>
      <c r="F55" s="185"/>
    </row>
    <row r="56" spans="2:6" x14ac:dyDescent="0.2">
      <c r="B56" s="164"/>
      <c r="C56" s="165"/>
      <c r="E56" s="185"/>
      <c r="F56" s="185"/>
    </row>
    <row r="57" spans="2:6" x14ac:dyDescent="0.2">
      <c r="B57" s="164"/>
      <c r="C57" s="165"/>
      <c r="E57" s="185"/>
      <c r="F57" s="185"/>
    </row>
    <row r="58" spans="2:6" x14ac:dyDescent="0.2">
      <c r="B58" s="164"/>
      <c r="C58" s="165"/>
      <c r="E58" s="185"/>
      <c r="F58" s="185"/>
    </row>
    <row r="59" spans="2:6" x14ac:dyDescent="0.2">
      <c r="B59" s="164"/>
      <c r="C59" s="165"/>
      <c r="E59" s="185"/>
      <c r="F59" s="185"/>
    </row>
    <row r="60" spans="2:6" x14ac:dyDescent="0.2">
      <c r="B60" s="164"/>
      <c r="C60" s="165"/>
      <c r="E60" s="185"/>
      <c r="F60" s="185"/>
    </row>
    <row r="61" spans="2:6" x14ac:dyDescent="0.2">
      <c r="B61" s="164"/>
      <c r="C61" s="165"/>
      <c r="E61" s="185"/>
      <c r="F61" s="185"/>
    </row>
    <row r="62" spans="2:6" x14ac:dyDescent="0.2">
      <c r="B62" s="164"/>
      <c r="C62" s="165"/>
      <c r="E62" s="185"/>
      <c r="F62" s="185"/>
    </row>
    <row r="63" spans="2:6" x14ac:dyDescent="0.2">
      <c r="B63" s="164"/>
      <c r="C63" s="165"/>
      <c r="E63" s="185"/>
      <c r="F63" s="185"/>
    </row>
    <row r="64" spans="2:6" x14ac:dyDescent="0.2">
      <c r="B64" s="164"/>
      <c r="C64" s="165"/>
      <c r="E64" s="185"/>
      <c r="F64" s="185"/>
    </row>
    <row r="65" spans="2:6" x14ac:dyDescent="0.2">
      <c r="B65" s="164"/>
      <c r="C65" s="165"/>
      <c r="E65" s="185"/>
      <c r="F65" s="185"/>
    </row>
    <row r="66" spans="2:6" x14ac:dyDescent="0.2">
      <c r="B66" s="164"/>
      <c r="C66" s="165"/>
      <c r="E66" s="185"/>
      <c r="F66" s="185"/>
    </row>
    <row r="67" spans="2:6" x14ac:dyDescent="0.2">
      <c r="B67" s="164"/>
      <c r="C67" s="165"/>
      <c r="E67" s="185"/>
      <c r="F67" s="185"/>
    </row>
    <row r="68" spans="2:6" x14ac:dyDescent="0.2">
      <c r="B68" s="164"/>
      <c r="C68" s="165"/>
      <c r="E68" s="185"/>
      <c r="F68" s="185"/>
    </row>
    <row r="69" spans="2:6" x14ac:dyDescent="0.2">
      <c r="B69" s="164"/>
      <c r="C69" s="165"/>
      <c r="E69" s="185"/>
      <c r="F69" s="185"/>
    </row>
    <row r="70" spans="2:6" x14ac:dyDescent="0.2">
      <c r="B70" s="164"/>
      <c r="C70" s="165"/>
      <c r="E70" s="185"/>
      <c r="F70" s="185"/>
    </row>
    <row r="71" spans="2:6" x14ac:dyDescent="0.2">
      <c r="B71" s="164"/>
      <c r="C71" s="165"/>
      <c r="E71" s="185"/>
      <c r="F71" s="185"/>
    </row>
    <row r="72" spans="2:6" x14ac:dyDescent="0.2">
      <c r="B72" s="164"/>
      <c r="C72" s="165"/>
      <c r="E72" s="185"/>
      <c r="F72" s="185"/>
    </row>
    <row r="73" spans="2:6" x14ac:dyDescent="0.2">
      <c r="B73" s="164"/>
      <c r="C73" s="165"/>
      <c r="E73" s="185"/>
      <c r="F73" s="185"/>
    </row>
    <row r="74" spans="2:6" x14ac:dyDescent="0.2">
      <c r="B74" s="164"/>
      <c r="C74" s="165"/>
      <c r="E74" s="185"/>
      <c r="F74" s="185"/>
    </row>
    <row r="75" spans="2:6" x14ac:dyDescent="0.2">
      <c r="B75" s="164"/>
      <c r="C75" s="165"/>
      <c r="E75" s="185"/>
      <c r="F75" s="185"/>
    </row>
    <row r="76" spans="2:6" x14ac:dyDescent="0.2">
      <c r="B76" s="164"/>
      <c r="C76" s="165"/>
      <c r="E76" s="185"/>
      <c r="F76" s="185"/>
    </row>
    <row r="77" spans="2:6" x14ac:dyDescent="0.2">
      <c r="B77" s="164"/>
      <c r="C77" s="165"/>
      <c r="E77" s="185"/>
      <c r="F77" s="185"/>
    </row>
    <row r="78" spans="2:6" x14ac:dyDescent="0.2">
      <c r="B78" s="164"/>
      <c r="C78" s="165"/>
      <c r="E78" s="185"/>
      <c r="F78" s="185"/>
    </row>
    <row r="79" spans="2:6" x14ac:dyDescent="0.2">
      <c r="B79" s="164"/>
      <c r="C79" s="165"/>
      <c r="E79" s="185"/>
      <c r="F79" s="185"/>
    </row>
    <row r="80" spans="2:6" x14ac:dyDescent="0.2">
      <c r="B80" s="164"/>
      <c r="C80" s="165"/>
      <c r="E80" s="185"/>
      <c r="F80" s="185"/>
    </row>
    <row r="81" spans="2:6" x14ac:dyDescent="0.2">
      <c r="B81" s="164"/>
      <c r="C81" s="165"/>
      <c r="E81" s="185"/>
      <c r="F81" s="185"/>
    </row>
    <row r="82" spans="2:6" x14ac:dyDescent="0.2">
      <c r="B82" s="164"/>
      <c r="C82" s="165"/>
      <c r="E82" s="185"/>
      <c r="F82" s="185"/>
    </row>
    <row r="83" spans="2:6" x14ac:dyDescent="0.2">
      <c r="B83" s="164"/>
      <c r="C83" s="165"/>
      <c r="E83" s="185"/>
      <c r="F83" s="185"/>
    </row>
    <row r="84" spans="2:6" x14ac:dyDescent="0.2">
      <c r="B84" s="164"/>
      <c r="C84" s="165"/>
      <c r="E84" s="185"/>
      <c r="F84" s="185"/>
    </row>
    <row r="85" spans="2:6" x14ac:dyDescent="0.2">
      <c r="B85" s="164"/>
      <c r="C85" s="165"/>
      <c r="E85" s="185"/>
      <c r="F85" s="185"/>
    </row>
    <row r="86" spans="2:6" x14ac:dyDescent="0.2">
      <c r="B86" s="164"/>
      <c r="C86" s="165"/>
      <c r="E86" s="185"/>
      <c r="F86" s="185"/>
    </row>
    <row r="87" spans="2:6" x14ac:dyDescent="0.2">
      <c r="B87" s="164"/>
      <c r="C87" s="165"/>
      <c r="E87" s="185"/>
      <c r="F87" s="185"/>
    </row>
    <row r="88" spans="2:6" x14ac:dyDescent="0.2">
      <c r="B88" s="164"/>
      <c r="C88" s="165"/>
      <c r="E88" s="185"/>
      <c r="F88" s="185"/>
    </row>
    <row r="89" spans="2:6" x14ac:dyDescent="0.2">
      <c r="B89" s="164"/>
      <c r="C89" s="165"/>
      <c r="E89" s="185"/>
      <c r="F89" s="185"/>
    </row>
    <row r="90" spans="2:6" x14ac:dyDescent="0.2">
      <c r="B90" s="164"/>
      <c r="C90" s="165"/>
      <c r="E90" s="185"/>
      <c r="F90" s="185"/>
    </row>
    <row r="91" spans="2:6" x14ac:dyDescent="0.2">
      <c r="B91" s="164"/>
      <c r="C91" s="165"/>
      <c r="E91" s="185"/>
      <c r="F91" s="185"/>
    </row>
    <row r="92" spans="2:6" x14ac:dyDescent="0.2">
      <c r="B92" s="164"/>
      <c r="C92" s="165"/>
      <c r="E92" s="185"/>
      <c r="F92" s="185"/>
    </row>
    <row r="93" spans="2:6" x14ac:dyDescent="0.2">
      <c r="B93" s="164"/>
      <c r="C93" s="165"/>
      <c r="E93" s="185"/>
      <c r="F93" s="185"/>
    </row>
    <row r="94" spans="2:6" x14ac:dyDescent="0.2">
      <c r="B94" s="164"/>
      <c r="C94" s="165"/>
      <c r="E94" s="185"/>
      <c r="F94" s="185"/>
    </row>
    <row r="95" spans="2:6" x14ac:dyDescent="0.2">
      <c r="B95" s="164"/>
      <c r="C95" s="165"/>
      <c r="E95" s="185"/>
      <c r="F95" s="185"/>
    </row>
    <row r="96" spans="2:6" x14ac:dyDescent="0.2">
      <c r="B96" s="164"/>
      <c r="C96" s="165"/>
      <c r="E96" s="185"/>
      <c r="F96" s="185"/>
    </row>
    <row r="97" spans="2:6" x14ac:dyDescent="0.2">
      <c r="B97" s="164"/>
      <c r="C97" s="165"/>
      <c r="E97" s="185"/>
      <c r="F97" s="185"/>
    </row>
    <row r="98" spans="2:6" x14ac:dyDescent="0.2">
      <c r="B98" s="164"/>
      <c r="C98" s="165"/>
      <c r="E98" s="185"/>
      <c r="F98" s="185"/>
    </row>
    <row r="99" spans="2:6" x14ac:dyDescent="0.2">
      <c r="B99" s="164"/>
      <c r="C99" s="165"/>
      <c r="E99" s="185"/>
      <c r="F99" s="185"/>
    </row>
    <row r="100" spans="2:6" x14ac:dyDescent="0.2">
      <c r="B100" s="164"/>
      <c r="C100" s="165"/>
      <c r="E100" s="185"/>
      <c r="F100" s="185"/>
    </row>
    <row r="101" spans="2:6" x14ac:dyDescent="0.2">
      <c r="B101" s="164"/>
      <c r="C101" s="165"/>
      <c r="E101" s="185"/>
      <c r="F101" s="185"/>
    </row>
    <row r="102" spans="2:6" x14ac:dyDescent="0.2">
      <c r="B102" s="164"/>
      <c r="C102" s="165"/>
      <c r="E102" s="185"/>
      <c r="F102" s="185"/>
    </row>
    <row r="103" spans="2:6" x14ac:dyDescent="0.2">
      <c r="B103" s="164"/>
      <c r="C103" s="165"/>
      <c r="E103" s="185"/>
      <c r="F103" s="185"/>
    </row>
    <row r="104" spans="2:6" x14ac:dyDescent="0.2">
      <c r="B104" s="164"/>
      <c r="C104" s="165"/>
      <c r="E104" s="185"/>
      <c r="F104" s="185"/>
    </row>
    <row r="105" spans="2:6" x14ac:dyDescent="0.2">
      <c r="B105" s="164"/>
      <c r="C105" s="165"/>
      <c r="E105" s="185"/>
      <c r="F105" s="185"/>
    </row>
    <row r="106" spans="2:6" x14ac:dyDescent="0.2">
      <c r="B106" s="164"/>
      <c r="C106" s="165"/>
      <c r="E106" s="185"/>
      <c r="F106" s="185"/>
    </row>
    <row r="107" spans="2:6" x14ac:dyDescent="0.2">
      <c r="B107" s="164"/>
      <c r="C107" s="165"/>
      <c r="E107" s="185"/>
      <c r="F107" s="185"/>
    </row>
    <row r="108" spans="2:6" x14ac:dyDescent="0.2">
      <c r="B108" s="164"/>
      <c r="C108" s="165"/>
      <c r="E108" s="185"/>
      <c r="F108" s="185"/>
    </row>
    <row r="109" spans="2:6" x14ac:dyDescent="0.2">
      <c r="B109" s="164"/>
      <c r="C109" s="165"/>
      <c r="E109" s="185"/>
      <c r="F109" s="185"/>
    </row>
    <row r="110" spans="2:6" x14ac:dyDescent="0.2">
      <c r="B110" s="164"/>
      <c r="C110" s="165"/>
      <c r="E110" s="185"/>
      <c r="F110" s="185"/>
    </row>
    <row r="111" spans="2:6" x14ac:dyDescent="0.2">
      <c r="B111" s="164"/>
      <c r="C111" s="165"/>
      <c r="E111" s="185"/>
      <c r="F111" s="185"/>
    </row>
    <row r="112" spans="2:6" x14ac:dyDescent="0.2">
      <c r="B112" s="164"/>
      <c r="C112" s="165"/>
      <c r="E112" s="185"/>
      <c r="F112" s="185"/>
    </row>
    <row r="113" spans="2:6" x14ac:dyDescent="0.2">
      <c r="B113" s="164"/>
      <c r="C113" s="165"/>
      <c r="E113" s="185"/>
      <c r="F113" s="185"/>
    </row>
    <row r="114" spans="2:6" x14ac:dyDescent="0.2">
      <c r="B114" s="164"/>
      <c r="C114" s="165"/>
      <c r="E114" s="185"/>
      <c r="F114" s="185"/>
    </row>
    <row r="115" spans="2:6" x14ac:dyDescent="0.2">
      <c r="B115" s="164"/>
      <c r="C115" s="165"/>
      <c r="E115" s="185"/>
      <c r="F115" s="185"/>
    </row>
    <row r="116" spans="2:6" x14ac:dyDescent="0.2">
      <c r="B116" s="164"/>
      <c r="C116" s="165"/>
      <c r="E116" s="185"/>
      <c r="F116" s="185"/>
    </row>
    <row r="117" spans="2:6" x14ac:dyDescent="0.2">
      <c r="B117" s="164"/>
      <c r="C117" s="165"/>
      <c r="E117" s="185"/>
      <c r="F117" s="185"/>
    </row>
    <row r="118" spans="2:6" x14ac:dyDescent="0.2">
      <c r="B118" s="164"/>
      <c r="C118" s="165"/>
      <c r="E118" s="185"/>
      <c r="F118" s="185"/>
    </row>
    <row r="119" spans="2:6" x14ac:dyDescent="0.2">
      <c r="B119" s="164"/>
      <c r="C119" s="165"/>
      <c r="E119" s="185"/>
      <c r="F119" s="185"/>
    </row>
    <row r="120" spans="2:6" x14ac:dyDescent="0.2">
      <c r="B120" s="164"/>
      <c r="C120" s="165"/>
      <c r="E120" s="185"/>
      <c r="F120" s="185"/>
    </row>
    <row r="121" spans="2:6" x14ac:dyDescent="0.2">
      <c r="B121" s="164"/>
      <c r="C121" s="165"/>
      <c r="E121" s="185"/>
      <c r="F121" s="185"/>
    </row>
    <row r="122" spans="2:6" x14ac:dyDescent="0.2">
      <c r="B122" s="164"/>
      <c r="C122" s="165"/>
      <c r="E122" s="185"/>
      <c r="F122" s="185"/>
    </row>
    <row r="123" spans="2:6" x14ac:dyDescent="0.2">
      <c r="B123" s="164"/>
      <c r="C123" s="165"/>
      <c r="E123" s="185"/>
      <c r="F123" s="185"/>
    </row>
    <row r="124" spans="2:6" x14ac:dyDescent="0.2">
      <c r="B124" s="164"/>
      <c r="C124" s="165"/>
      <c r="E124" s="185"/>
      <c r="F124" s="185"/>
    </row>
    <row r="125" spans="2:6" x14ac:dyDescent="0.2">
      <c r="B125" s="164"/>
      <c r="C125" s="165"/>
      <c r="E125" s="185"/>
      <c r="F125" s="185"/>
    </row>
    <row r="126" spans="2:6" x14ac:dyDescent="0.2">
      <c r="B126" s="164"/>
      <c r="C126" s="165"/>
      <c r="E126" s="185"/>
      <c r="F126" s="185"/>
    </row>
    <row r="127" spans="2:6" x14ac:dyDescent="0.2">
      <c r="B127" s="164"/>
      <c r="C127" s="165"/>
      <c r="E127" s="185"/>
      <c r="F127" s="185"/>
    </row>
    <row r="128" spans="2:6" x14ac:dyDescent="0.2">
      <c r="B128" s="164"/>
      <c r="C128" s="165"/>
      <c r="E128" s="185"/>
      <c r="F128" s="185"/>
    </row>
    <row r="129" spans="2:6" x14ac:dyDescent="0.2">
      <c r="B129" s="164"/>
      <c r="C129" s="165"/>
      <c r="E129" s="185"/>
      <c r="F129" s="185"/>
    </row>
    <row r="130" spans="2:6" x14ac:dyDescent="0.2">
      <c r="B130" s="164"/>
      <c r="C130" s="165"/>
      <c r="E130" s="185"/>
      <c r="F130" s="185"/>
    </row>
    <row r="131" spans="2:6" x14ac:dyDescent="0.2">
      <c r="B131" s="164"/>
      <c r="C131" s="165"/>
      <c r="E131" s="185"/>
      <c r="F131" s="185"/>
    </row>
    <row r="132" spans="2:6" x14ac:dyDescent="0.2">
      <c r="B132" s="164"/>
      <c r="C132" s="165"/>
      <c r="E132" s="185"/>
      <c r="F132" s="185"/>
    </row>
    <row r="133" spans="2:6" x14ac:dyDescent="0.2">
      <c r="B133" s="164"/>
      <c r="C133" s="165"/>
      <c r="E133" s="185"/>
      <c r="F133" s="185"/>
    </row>
    <row r="134" spans="2:6" x14ac:dyDescent="0.2">
      <c r="B134" s="164"/>
      <c r="C134" s="165"/>
      <c r="E134" s="185"/>
      <c r="F134" s="185"/>
    </row>
    <row r="135" spans="2:6" x14ac:dyDescent="0.2">
      <c r="B135" s="164"/>
      <c r="C135" s="165"/>
      <c r="E135" s="185"/>
      <c r="F135" s="185"/>
    </row>
    <row r="136" spans="2:6" x14ac:dyDescent="0.2">
      <c r="B136" s="164"/>
      <c r="C136" s="165"/>
      <c r="E136" s="185"/>
      <c r="F136" s="185"/>
    </row>
    <row r="137" spans="2:6" x14ac:dyDescent="0.2">
      <c r="B137" s="164"/>
      <c r="C137" s="165"/>
      <c r="E137" s="185"/>
      <c r="F137" s="185"/>
    </row>
    <row r="138" spans="2:6" x14ac:dyDescent="0.2">
      <c r="B138" s="164"/>
      <c r="C138" s="165"/>
      <c r="E138" s="185"/>
      <c r="F138" s="185"/>
    </row>
    <row r="139" spans="2:6" x14ac:dyDescent="0.2">
      <c r="B139" s="164"/>
      <c r="C139" s="165"/>
      <c r="E139" s="185"/>
      <c r="F139" s="185"/>
    </row>
    <row r="140" spans="2:6" x14ac:dyDescent="0.2">
      <c r="B140" s="164"/>
      <c r="C140" s="165"/>
      <c r="E140" s="185"/>
      <c r="F140" s="185"/>
    </row>
    <row r="141" spans="2:6" x14ac:dyDescent="0.2">
      <c r="B141" s="164"/>
      <c r="C141" s="165"/>
      <c r="E141" s="185"/>
      <c r="F141" s="185"/>
    </row>
    <row r="142" spans="2:6" x14ac:dyDescent="0.2">
      <c r="B142" s="164"/>
      <c r="C142" s="165"/>
      <c r="E142" s="185"/>
      <c r="F142" s="185"/>
    </row>
    <row r="143" spans="2:6" x14ac:dyDescent="0.2">
      <c r="B143" s="164"/>
      <c r="C143" s="165"/>
      <c r="E143" s="185"/>
      <c r="F143" s="185"/>
    </row>
    <row r="144" spans="2:6" x14ac:dyDescent="0.2">
      <c r="B144" s="164"/>
      <c r="C144" s="165"/>
      <c r="E144" s="185"/>
      <c r="F144" s="185"/>
    </row>
    <row r="145" spans="2:6" x14ac:dyDescent="0.2">
      <c r="B145" s="164"/>
      <c r="C145" s="165"/>
      <c r="E145" s="185"/>
      <c r="F145" s="185"/>
    </row>
    <row r="146" spans="2:6" x14ac:dyDescent="0.2">
      <c r="B146" s="164"/>
      <c r="C146" s="165"/>
      <c r="E146" s="185"/>
      <c r="F146" s="185"/>
    </row>
    <row r="147" spans="2:6" x14ac:dyDescent="0.2">
      <c r="B147" s="164"/>
      <c r="C147" s="165"/>
      <c r="E147" s="185"/>
      <c r="F147" s="185"/>
    </row>
    <row r="148" spans="2:6" x14ac:dyDescent="0.2">
      <c r="B148" s="164"/>
      <c r="C148" s="165"/>
      <c r="E148" s="185"/>
      <c r="F148" s="185"/>
    </row>
    <row r="149" spans="2:6" x14ac:dyDescent="0.2">
      <c r="B149" s="164"/>
      <c r="C149" s="165"/>
      <c r="E149" s="185"/>
      <c r="F149" s="185"/>
    </row>
    <row r="150" spans="2:6" x14ac:dyDescent="0.2">
      <c r="B150" s="164"/>
      <c r="C150" s="165"/>
      <c r="E150" s="185"/>
      <c r="F150" s="185"/>
    </row>
    <row r="151" spans="2:6" x14ac:dyDescent="0.2">
      <c r="B151" s="164"/>
      <c r="C151" s="165"/>
      <c r="E151" s="185"/>
      <c r="F151" s="185"/>
    </row>
    <row r="152" spans="2:6" x14ac:dyDescent="0.2">
      <c r="B152" s="164"/>
      <c r="C152" s="165"/>
      <c r="E152" s="185"/>
      <c r="F152" s="185"/>
    </row>
    <row r="153" spans="2:6" x14ac:dyDescent="0.2">
      <c r="B153" s="164"/>
      <c r="C153" s="165"/>
      <c r="E153" s="185"/>
      <c r="F153" s="185"/>
    </row>
    <row r="154" spans="2:6" x14ac:dyDescent="0.2">
      <c r="B154" s="164"/>
      <c r="C154" s="165"/>
      <c r="E154" s="185"/>
      <c r="F154" s="185"/>
    </row>
    <row r="155" spans="2:6" x14ac:dyDescent="0.2">
      <c r="B155" s="164"/>
      <c r="C155" s="165"/>
      <c r="E155" s="185"/>
      <c r="F155" s="185"/>
    </row>
    <row r="156" spans="2:6" x14ac:dyDescent="0.2">
      <c r="B156" s="164"/>
      <c r="C156" s="165"/>
      <c r="E156" s="185"/>
      <c r="F156" s="185"/>
    </row>
    <row r="157" spans="2:6" x14ac:dyDescent="0.2">
      <c r="B157" s="164"/>
      <c r="C157" s="165"/>
      <c r="E157" s="185"/>
      <c r="F157" s="185"/>
    </row>
    <row r="158" spans="2:6" x14ac:dyDescent="0.2">
      <c r="B158" s="164"/>
      <c r="C158" s="165"/>
      <c r="E158" s="185"/>
      <c r="F158" s="185"/>
    </row>
    <row r="159" spans="2:6" x14ac:dyDescent="0.2">
      <c r="B159" s="164"/>
      <c r="C159" s="165"/>
      <c r="E159" s="185"/>
      <c r="F159" s="185"/>
    </row>
    <row r="160" spans="2:6" x14ac:dyDescent="0.2">
      <c r="B160" s="164"/>
      <c r="C160" s="165"/>
      <c r="E160" s="185"/>
      <c r="F160" s="185"/>
    </row>
    <row r="161" spans="2:6" x14ac:dyDescent="0.2">
      <c r="B161" s="164"/>
      <c r="C161" s="165"/>
      <c r="E161" s="185"/>
      <c r="F161" s="185"/>
    </row>
    <row r="162" spans="2:6" x14ac:dyDescent="0.2">
      <c r="B162" s="164"/>
      <c r="C162" s="165"/>
      <c r="E162" s="185"/>
      <c r="F162" s="185"/>
    </row>
    <row r="163" spans="2:6" x14ac:dyDescent="0.2">
      <c r="B163" s="164"/>
      <c r="C163" s="165"/>
      <c r="E163" s="185"/>
      <c r="F163" s="185"/>
    </row>
    <row r="164" spans="2:6" x14ac:dyDescent="0.2">
      <c r="B164" s="164"/>
      <c r="C164" s="165"/>
      <c r="E164" s="185"/>
      <c r="F164" s="185"/>
    </row>
    <row r="165" spans="2:6" x14ac:dyDescent="0.2">
      <c r="B165" s="164"/>
      <c r="C165" s="165"/>
      <c r="E165" s="185"/>
      <c r="F165" s="185"/>
    </row>
    <row r="166" spans="2:6" x14ac:dyDescent="0.2">
      <c r="B166" s="164"/>
      <c r="C166" s="165"/>
      <c r="E166" s="185"/>
      <c r="F166" s="185"/>
    </row>
    <row r="167" spans="2:6" x14ac:dyDescent="0.2">
      <c r="B167" s="164"/>
      <c r="C167" s="165"/>
      <c r="E167" s="185"/>
      <c r="F167" s="185"/>
    </row>
    <row r="168" spans="2:6" x14ac:dyDescent="0.2">
      <c r="B168" s="164"/>
      <c r="C168" s="165"/>
      <c r="E168" s="185"/>
      <c r="F168" s="185"/>
    </row>
    <row r="169" spans="2:6" x14ac:dyDescent="0.2">
      <c r="B169" s="164"/>
      <c r="C169" s="165"/>
      <c r="E169" s="185"/>
      <c r="F169" s="185"/>
    </row>
    <row r="170" spans="2:6" x14ac:dyDescent="0.2">
      <c r="B170" s="164"/>
      <c r="C170" s="165"/>
      <c r="E170" s="185"/>
      <c r="F170" s="185"/>
    </row>
    <row r="171" spans="2:6" x14ac:dyDescent="0.2">
      <c r="B171" s="164"/>
      <c r="C171" s="165"/>
      <c r="E171" s="185"/>
      <c r="F171" s="185"/>
    </row>
    <row r="172" spans="2:6" x14ac:dyDescent="0.2">
      <c r="B172" s="164"/>
      <c r="C172" s="165"/>
      <c r="E172" s="185"/>
      <c r="F172" s="185"/>
    </row>
    <row r="173" spans="2:6" x14ac:dyDescent="0.2">
      <c r="B173" s="164"/>
      <c r="C173" s="165"/>
      <c r="E173" s="185"/>
      <c r="F173" s="185"/>
    </row>
    <row r="174" spans="2:6" x14ac:dyDescent="0.2">
      <c r="B174" s="164"/>
      <c r="C174" s="165"/>
      <c r="E174" s="185"/>
      <c r="F174" s="185"/>
    </row>
    <row r="175" spans="2:6" x14ac:dyDescent="0.2">
      <c r="B175" s="164"/>
      <c r="C175" s="165"/>
      <c r="E175" s="185"/>
      <c r="F175" s="185"/>
    </row>
    <row r="176" spans="2:6" x14ac:dyDescent="0.2">
      <c r="B176" s="164"/>
      <c r="C176" s="165"/>
      <c r="E176" s="185"/>
      <c r="F176" s="185"/>
    </row>
    <row r="177" spans="2:6" x14ac:dyDescent="0.2">
      <c r="B177" s="164"/>
      <c r="C177" s="165"/>
      <c r="E177" s="185"/>
      <c r="F177" s="185"/>
    </row>
    <row r="178" spans="2:6" x14ac:dyDescent="0.2">
      <c r="B178" s="164"/>
      <c r="C178" s="165"/>
      <c r="E178" s="185"/>
      <c r="F178" s="185"/>
    </row>
    <row r="179" spans="2:6" x14ac:dyDescent="0.2">
      <c r="B179" s="164"/>
      <c r="C179" s="165"/>
      <c r="E179" s="185"/>
      <c r="F179" s="185"/>
    </row>
    <row r="180" spans="2:6" x14ac:dyDescent="0.2">
      <c r="B180" s="164"/>
      <c r="C180" s="165"/>
      <c r="E180" s="185"/>
      <c r="F180" s="185"/>
    </row>
    <row r="181" spans="2:6" x14ac:dyDescent="0.2">
      <c r="B181" s="164"/>
      <c r="C181" s="165"/>
      <c r="E181" s="185"/>
      <c r="F181" s="185"/>
    </row>
    <row r="182" spans="2:6" x14ac:dyDescent="0.2">
      <c r="B182" s="164"/>
      <c r="C182" s="165"/>
      <c r="E182" s="185"/>
      <c r="F182" s="185"/>
    </row>
    <row r="183" spans="2:6" x14ac:dyDescent="0.2">
      <c r="B183" s="164"/>
      <c r="C183" s="165"/>
      <c r="E183" s="185"/>
      <c r="F183" s="185"/>
    </row>
    <row r="184" spans="2:6" x14ac:dyDescent="0.2">
      <c r="B184" s="164"/>
      <c r="C184" s="165"/>
      <c r="E184" s="185"/>
      <c r="F184" s="185"/>
    </row>
    <row r="185" spans="2:6" x14ac:dyDescent="0.2">
      <c r="B185" s="164"/>
      <c r="C185" s="165"/>
      <c r="E185" s="185"/>
      <c r="F185" s="185"/>
    </row>
    <row r="186" spans="2:6" x14ac:dyDescent="0.2">
      <c r="B186" s="164"/>
      <c r="C186" s="165"/>
      <c r="E186" s="185"/>
      <c r="F186" s="185"/>
    </row>
    <row r="187" spans="2:6" x14ac:dyDescent="0.2">
      <c r="B187" s="164"/>
      <c r="C187" s="165"/>
      <c r="E187" s="185"/>
      <c r="F187" s="185"/>
    </row>
    <row r="188" spans="2:6" x14ac:dyDescent="0.2">
      <c r="B188" s="164"/>
      <c r="C188" s="165"/>
      <c r="E188" s="185"/>
      <c r="F188" s="185"/>
    </row>
    <row r="189" spans="2:6" x14ac:dyDescent="0.2">
      <c r="B189" s="164"/>
      <c r="C189" s="165"/>
      <c r="E189" s="185"/>
      <c r="F189" s="185"/>
    </row>
    <row r="190" spans="2:6" x14ac:dyDescent="0.2">
      <c r="B190" s="164"/>
      <c r="C190" s="165"/>
      <c r="E190" s="185"/>
      <c r="F190" s="185"/>
    </row>
    <row r="191" spans="2:6" x14ac:dyDescent="0.2">
      <c r="B191" s="164"/>
      <c r="C191" s="165"/>
      <c r="E191" s="185"/>
      <c r="F191" s="185"/>
    </row>
    <row r="192" spans="2:6" x14ac:dyDescent="0.2">
      <c r="B192" s="164"/>
      <c r="C192" s="165"/>
      <c r="E192" s="185"/>
      <c r="F192" s="185"/>
    </row>
    <row r="193" spans="2:6" x14ac:dyDescent="0.2">
      <c r="B193" s="164"/>
      <c r="C193" s="165"/>
      <c r="E193" s="185"/>
      <c r="F193" s="185"/>
    </row>
    <row r="194" spans="2:6" x14ac:dyDescent="0.2">
      <c r="B194" s="164"/>
      <c r="C194" s="165"/>
      <c r="E194" s="185"/>
      <c r="F194" s="185"/>
    </row>
    <row r="195" spans="2:6" x14ac:dyDescent="0.2">
      <c r="B195" s="164"/>
      <c r="C195" s="165"/>
      <c r="E195" s="185"/>
      <c r="F195" s="185"/>
    </row>
    <row r="196" spans="2:6" x14ac:dyDescent="0.2">
      <c r="B196" s="164"/>
      <c r="C196" s="165"/>
      <c r="E196" s="185"/>
      <c r="F196" s="185"/>
    </row>
    <row r="197" spans="2:6" x14ac:dyDescent="0.2">
      <c r="B197" s="164"/>
      <c r="C197" s="165"/>
      <c r="E197" s="185"/>
      <c r="F197" s="185"/>
    </row>
    <row r="198" spans="2:6" x14ac:dyDescent="0.2">
      <c r="B198" s="164"/>
      <c r="C198" s="165"/>
      <c r="E198" s="185"/>
      <c r="F198" s="185"/>
    </row>
    <row r="199" spans="2:6" x14ac:dyDescent="0.2">
      <c r="B199" s="164"/>
      <c r="C199" s="165"/>
      <c r="E199" s="185"/>
      <c r="F199" s="185"/>
    </row>
    <row r="200" spans="2:6" x14ac:dyDescent="0.2">
      <c r="B200" s="164"/>
      <c r="C200" s="165"/>
      <c r="E200" s="185"/>
      <c r="F200" s="185"/>
    </row>
    <row r="201" spans="2:6" x14ac:dyDescent="0.2">
      <c r="B201" s="164"/>
      <c r="C201" s="165"/>
      <c r="E201" s="185"/>
      <c r="F201" s="185"/>
    </row>
    <row r="202" spans="2:6" x14ac:dyDescent="0.2">
      <c r="B202" s="164"/>
      <c r="C202" s="165"/>
      <c r="E202" s="185"/>
      <c r="F202" s="185"/>
    </row>
    <row r="203" spans="2:6" x14ac:dyDescent="0.2">
      <c r="B203" s="164"/>
      <c r="C203" s="165"/>
      <c r="E203" s="185"/>
      <c r="F203" s="185"/>
    </row>
    <row r="204" spans="2:6" x14ac:dyDescent="0.2">
      <c r="B204" s="164"/>
      <c r="C204" s="165"/>
      <c r="E204" s="185"/>
      <c r="F204" s="185"/>
    </row>
    <row r="205" spans="2:6" x14ac:dyDescent="0.2">
      <c r="B205" s="164"/>
      <c r="C205" s="165"/>
      <c r="E205" s="185"/>
      <c r="F205" s="185"/>
    </row>
    <row r="206" spans="2:6" x14ac:dyDescent="0.2">
      <c r="B206" s="164"/>
      <c r="C206" s="165"/>
      <c r="E206" s="185"/>
      <c r="F206" s="185"/>
    </row>
    <row r="207" spans="2:6" x14ac:dyDescent="0.2">
      <c r="B207" s="164"/>
      <c r="C207" s="165"/>
      <c r="E207" s="185"/>
      <c r="F207" s="185"/>
    </row>
    <row r="208" spans="2:6" x14ac:dyDescent="0.2">
      <c r="B208" s="164"/>
      <c r="C208" s="165"/>
      <c r="E208" s="185"/>
      <c r="F208" s="185"/>
    </row>
    <row r="209" spans="2:6" x14ac:dyDescent="0.2">
      <c r="B209" s="164"/>
      <c r="C209" s="165"/>
      <c r="E209" s="185"/>
      <c r="F209" s="185"/>
    </row>
    <row r="210" spans="2:6" x14ac:dyDescent="0.2">
      <c r="B210" s="164"/>
      <c r="C210" s="165"/>
      <c r="E210" s="185"/>
      <c r="F210" s="185"/>
    </row>
    <row r="211" spans="2:6" x14ac:dyDescent="0.2">
      <c r="B211" s="164"/>
      <c r="C211" s="165"/>
      <c r="E211" s="185"/>
      <c r="F211" s="185"/>
    </row>
    <row r="212" spans="2:6" x14ac:dyDescent="0.2">
      <c r="B212" s="164"/>
      <c r="C212" s="165"/>
      <c r="E212" s="185"/>
      <c r="F212" s="185"/>
    </row>
  </sheetData>
  <phoneticPr fontId="0" type="noConversion"/>
  <hyperlinks>
    <hyperlink ref="C10" r:id="rId1" display="www.jena.cz" xr:uid="{00000000-0004-0000-0100-000000000000}"/>
  </hyperlinks>
  <printOptions horizontalCentered="1"/>
  <pageMargins left="0.70866141732283472" right="0.27559055118110237" top="0.98425196850393704" bottom="0.98425196850393704" header="0.51181102362204722" footer="0.51181102362204722"/>
  <pageSetup paperSize="9" orientation="portrait" horizontalDpi="4294967293" r:id="rId2"/>
  <headerFooter alignWithMargins="0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E84D-BD62-49C6-A2AB-3A3A0D83752F}">
  <dimension ref="A1:J100"/>
  <sheetViews>
    <sheetView view="pageBreakPreview" topLeftCell="A75" zoomScale="115" zoomScaleNormal="100" zoomScaleSheetLayoutView="115" workbookViewId="0">
      <selection activeCell="C77" sqref="C77"/>
    </sheetView>
  </sheetViews>
  <sheetFormatPr defaultRowHeight="12.75" x14ac:dyDescent="0.2"/>
  <cols>
    <col min="1" max="1" width="4.7109375" customWidth="1"/>
    <col min="2" max="2" width="8.85546875" customWidth="1"/>
    <col min="3" max="3" width="58.140625" customWidth="1"/>
    <col min="4" max="4" width="7.140625" customWidth="1"/>
    <col min="7" max="7" width="13.5703125" customWidth="1"/>
  </cols>
  <sheetData>
    <row r="1" spans="1:7" s="91" customFormat="1" ht="9.6" customHeight="1" x14ac:dyDescent="0.25">
      <c r="A1" s="319" t="s">
        <v>174</v>
      </c>
      <c r="B1" s="322" t="s">
        <v>173</v>
      </c>
      <c r="C1" s="325" t="s">
        <v>172</v>
      </c>
      <c r="D1" s="328" t="s">
        <v>30</v>
      </c>
      <c r="E1" s="331" t="s">
        <v>171</v>
      </c>
      <c r="F1" s="334" t="s">
        <v>170</v>
      </c>
      <c r="G1" s="316" t="s">
        <v>169</v>
      </c>
    </row>
    <row r="2" spans="1:7" s="91" customFormat="1" ht="11.45" customHeight="1" x14ac:dyDescent="0.25">
      <c r="A2" s="320"/>
      <c r="B2" s="323"/>
      <c r="C2" s="326"/>
      <c r="D2" s="329"/>
      <c r="E2" s="332"/>
      <c r="F2" s="335"/>
      <c r="G2" s="317"/>
    </row>
    <row r="3" spans="1:7" s="91" customFormat="1" ht="13.15" customHeight="1" thickBot="1" x14ac:dyDescent="0.3">
      <c r="A3" s="321"/>
      <c r="B3" s="324"/>
      <c r="C3" s="327"/>
      <c r="D3" s="330"/>
      <c r="E3" s="333"/>
      <c r="F3" s="336"/>
      <c r="G3" s="318"/>
    </row>
    <row r="4" spans="1:7" s="91" customFormat="1" ht="1.9" customHeight="1" thickBot="1" x14ac:dyDescent="0.3">
      <c r="A4" s="130"/>
      <c r="B4" s="130"/>
      <c r="C4" s="156"/>
      <c r="D4" s="155"/>
      <c r="E4" s="153"/>
      <c r="F4" s="154"/>
      <c r="G4" s="153"/>
    </row>
    <row r="5" spans="1:7" s="91" customFormat="1" ht="19.5" customHeight="1" thickBot="1" x14ac:dyDescent="0.3">
      <c r="A5" s="152" t="s">
        <v>168</v>
      </c>
      <c r="B5" s="151"/>
      <c r="C5" s="150" t="s">
        <v>180</v>
      </c>
      <c r="D5" s="149"/>
      <c r="E5" s="149"/>
      <c r="F5" s="149"/>
      <c r="G5" s="148">
        <f>G15+G28+G46+G58+G74+G83+G88+G98</f>
        <v>0</v>
      </c>
    </row>
    <row r="6" spans="1:7" s="91" customFormat="1" ht="19.5" customHeight="1" thickBot="1" x14ac:dyDescent="0.3">
      <c r="A6" s="215" t="s">
        <v>166</v>
      </c>
      <c r="B6" s="216"/>
      <c r="C6" s="229" t="s">
        <v>211</v>
      </c>
      <c r="D6" s="199"/>
      <c r="E6" s="199"/>
      <c r="F6" s="199"/>
      <c r="G6" s="217"/>
    </row>
    <row r="7" spans="1:7" s="210" customFormat="1" ht="39" customHeight="1" x14ac:dyDescent="0.2">
      <c r="A7" s="223">
        <v>1</v>
      </c>
      <c r="B7" s="221">
        <v>113204111</v>
      </c>
      <c r="C7" s="207" t="s">
        <v>244</v>
      </c>
      <c r="D7" s="221" t="s">
        <v>210</v>
      </c>
      <c r="E7" s="218">
        <v>134</v>
      </c>
      <c r="F7" s="218">
        <v>0</v>
      </c>
      <c r="G7" s="209">
        <f>E7*F7</f>
        <v>0</v>
      </c>
    </row>
    <row r="8" spans="1:7" s="210" customFormat="1" ht="28.5" customHeight="1" x14ac:dyDescent="0.2">
      <c r="A8" s="224">
        <v>2</v>
      </c>
      <c r="B8" s="213">
        <v>113106123</v>
      </c>
      <c r="C8" s="208" t="s">
        <v>237</v>
      </c>
      <c r="D8" s="220" t="s">
        <v>208</v>
      </c>
      <c r="E8" s="214">
        <v>6.5</v>
      </c>
      <c r="F8" s="214">
        <v>0</v>
      </c>
      <c r="G8" s="225">
        <f t="shared" ref="G8:G14" si="0">E8*F8</f>
        <v>0</v>
      </c>
    </row>
    <row r="9" spans="1:7" s="210" customFormat="1" ht="29.25" customHeight="1" x14ac:dyDescent="0.2">
      <c r="A9" s="224">
        <v>3</v>
      </c>
      <c r="B9" s="213" t="s">
        <v>212</v>
      </c>
      <c r="C9" s="208" t="s">
        <v>228</v>
      </c>
      <c r="D9" s="220" t="s">
        <v>41</v>
      </c>
      <c r="E9" s="214">
        <v>2</v>
      </c>
      <c r="F9" s="214">
        <v>0</v>
      </c>
      <c r="G9" s="225">
        <f t="shared" si="0"/>
        <v>0</v>
      </c>
    </row>
    <row r="10" spans="1:7" s="210" customFormat="1" ht="16.5" customHeight="1" x14ac:dyDescent="0.2">
      <c r="A10" s="224">
        <v>4</v>
      </c>
      <c r="B10" s="213">
        <v>966001311</v>
      </c>
      <c r="C10" s="208" t="s">
        <v>229</v>
      </c>
      <c r="D10" s="220" t="s">
        <v>41</v>
      </c>
      <c r="E10" s="214">
        <v>1</v>
      </c>
      <c r="F10" s="214">
        <v>0</v>
      </c>
      <c r="G10" s="225">
        <f t="shared" si="0"/>
        <v>0</v>
      </c>
    </row>
    <row r="11" spans="1:7" s="210" customFormat="1" ht="16.5" customHeight="1" x14ac:dyDescent="0.2">
      <c r="A11" s="224">
        <v>5</v>
      </c>
      <c r="B11" s="213">
        <v>966001211</v>
      </c>
      <c r="C11" s="208" t="s">
        <v>222</v>
      </c>
      <c r="D11" s="220" t="s">
        <v>41</v>
      </c>
      <c r="E11" s="214">
        <v>1</v>
      </c>
      <c r="F11" s="214">
        <v>0</v>
      </c>
      <c r="G11" s="225">
        <f t="shared" si="0"/>
        <v>0</v>
      </c>
    </row>
    <row r="12" spans="1:7" s="210" customFormat="1" ht="27.75" customHeight="1" x14ac:dyDescent="0.2">
      <c r="A12" s="224">
        <v>6</v>
      </c>
      <c r="B12" s="213" t="s">
        <v>212</v>
      </c>
      <c r="C12" s="208" t="s">
        <v>230</v>
      </c>
      <c r="D12" s="220" t="s">
        <v>208</v>
      </c>
      <c r="E12" s="214">
        <v>11</v>
      </c>
      <c r="F12" s="214">
        <v>0</v>
      </c>
      <c r="G12" s="225">
        <f t="shared" si="0"/>
        <v>0</v>
      </c>
    </row>
    <row r="13" spans="1:7" s="91" customFormat="1" ht="27.6" customHeight="1" x14ac:dyDescent="0.25">
      <c r="A13" s="224">
        <v>7</v>
      </c>
      <c r="B13" s="213">
        <v>469973114</v>
      </c>
      <c r="C13" s="208" t="s">
        <v>326</v>
      </c>
      <c r="D13" s="213" t="s">
        <v>125</v>
      </c>
      <c r="E13" s="214">
        <v>5.5</v>
      </c>
      <c r="F13" s="214">
        <v>0</v>
      </c>
      <c r="G13" s="225">
        <f t="shared" si="0"/>
        <v>0</v>
      </c>
    </row>
    <row r="14" spans="1:7" s="104" customFormat="1" ht="20.25" customHeight="1" thickBot="1" x14ac:dyDescent="0.25">
      <c r="A14" s="226">
        <v>8</v>
      </c>
      <c r="B14" s="141">
        <v>998231311</v>
      </c>
      <c r="C14" s="142" t="s">
        <v>135</v>
      </c>
      <c r="D14" s="141" t="s">
        <v>125</v>
      </c>
      <c r="E14" s="146">
        <v>6.5</v>
      </c>
      <c r="F14" s="146">
        <v>0</v>
      </c>
      <c r="G14" s="227">
        <f t="shared" si="0"/>
        <v>0</v>
      </c>
    </row>
    <row r="15" spans="1:7" s="104" customFormat="1" ht="14.25" customHeight="1" x14ac:dyDescent="0.2">
      <c r="A15" s="94"/>
      <c r="B15" s="94"/>
      <c r="C15" s="211"/>
      <c r="D15" s="94"/>
      <c r="E15" s="96"/>
      <c r="F15" s="96"/>
      <c r="G15" s="222">
        <f>SUM(G7:G14)</f>
        <v>0</v>
      </c>
    </row>
    <row r="16" spans="1:7" s="104" customFormat="1" ht="38.25" customHeight="1" thickBot="1" x14ac:dyDescent="0.25">
      <c r="A16" s="94"/>
      <c r="B16" s="310" t="s">
        <v>213</v>
      </c>
      <c r="C16" s="315" t="s">
        <v>327</v>
      </c>
      <c r="D16" s="315"/>
      <c r="E16" s="315"/>
      <c r="F16" s="315"/>
      <c r="G16" s="315"/>
    </row>
    <row r="17" spans="1:10" s="91" customFormat="1" ht="19.5" customHeight="1" thickBot="1" x14ac:dyDescent="0.3">
      <c r="A17" s="215" t="s">
        <v>159</v>
      </c>
      <c r="B17" s="216"/>
      <c r="C17" s="229" t="s">
        <v>349</v>
      </c>
      <c r="D17" s="199"/>
      <c r="E17" s="199"/>
      <c r="F17" s="199"/>
      <c r="G17" s="217"/>
      <c r="I17" s="250"/>
      <c r="J17" s="250"/>
    </row>
    <row r="18" spans="1:10" s="78" customFormat="1" ht="25.5" x14ac:dyDescent="0.2">
      <c r="A18" s="223">
        <v>9</v>
      </c>
      <c r="B18" s="221">
        <v>122151103</v>
      </c>
      <c r="C18" s="207" t="s">
        <v>328</v>
      </c>
      <c r="D18" s="219" t="s">
        <v>207</v>
      </c>
      <c r="E18" s="244">
        <v>13.6</v>
      </c>
      <c r="F18" s="244">
        <v>0</v>
      </c>
      <c r="G18" s="209">
        <f>E18*F18</f>
        <v>0</v>
      </c>
    </row>
    <row r="19" spans="1:10" s="78" customFormat="1" ht="17.100000000000001" customHeight="1" x14ac:dyDescent="0.2">
      <c r="A19" s="224">
        <v>10</v>
      </c>
      <c r="B19" s="213">
        <v>181911102</v>
      </c>
      <c r="C19" s="208" t="s">
        <v>214</v>
      </c>
      <c r="D19" s="220" t="s">
        <v>208</v>
      </c>
      <c r="E19" s="245">
        <v>59</v>
      </c>
      <c r="F19" s="245">
        <v>0</v>
      </c>
      <c r="G19" s="225">
        <f t="shared" ref="G19:G27" si="1">E19*F19</f>
        <v>0</v>
      </c>
    </row>
    <row r="20" spans="1:10" s="78" customFormat="1" ht="17.100000000000001" customHeight="1" x14ac:dyDescent="0.2">
      <c r="A20" s="224">
        <v>11</v>
      </c>
      <c r="B20" s="213">
        <v>564750011</v>
      </c>
      <c r="C20" s="208" t="s">
        <v>216</v>
      </c>
      <c r="D20" s="220" t="s">
        <v>208</v>
      </c>
      <c r="E20" s="245">
        <v>59</v>
      </c>
      <c r="F20" s="245">
        <v>0</v>
      </c>
      <c r="G20" s="225">
        <f t="shared" si="1"/>
        <v>0</v>
      </c>
    </row>
    <row r="21" spans="1:10" s="78" customFormat="1" ht="17.100000000000001" customHeight="1" x14ac:dyDescent="0.2">
      <c r="A21" s="224">
        <v>12</v>
      </c>
      <c r="B21" s="213" t="s">
        <v>212</v>
      </c>
      <c r="C21" s="208" t="s">
        <v>217</v>
      </c>
      <c r="D21" s="220" t="s">
        <v>210</v>
      </c>
      <c r="E21" s="245">
        <v>63</v>
      </c>
      <c r="F21" s="245">
        <v>0</v>
      </c>
      <c r="G21" s="225">
        <f t="shared" si="1"/>
        <v>0</v>
      </c>
    </row>
    <row r="22" spans="1:10" s="78" customFormat="1" ht="15" x14ac:dyDescent="0.2">
      <c r="A22" s="224">
        <v>13</v>
      </c>
      <c r="B22" s="213">
        <v>596211111</v>
      </c>
      <c r="C22" s="208" t="s">
        <v>332</v>
      </c>
      <c r="D22" s="220" t="s">
        <v>208</v>
      </c>
      <c r="E22" s="245">
        <v>59</v>
      </c>
      <c r="F22" s="245">
        <v>0</v>
      </c>
      <c r="G22" s="225">
        <f t="shared" si="1"/>
        <v>0</v>
      </c>
    </row>
    <row r="23" spans="1:10" s="78" customFormat="1" ht="25.5" x14ac:dyDescent="0.2">
      <c r="A23" s="224">
        <v>14</v>
      </c>
      <c r="B23" s="213" t="s">
        <v>128</v>
      </c>
      <c r="C23" s="208" t="s">
        <v>218</v>
      </c>
      <c r="D23" s="220" t="s">
        <v>209</v>
      </c>
      <c r="E23" s="245">
        <v>59</v>
      </c>
      <c r="F23" s="245">
        <v>0</v>
      </c>
      <c r="G23" s="225">
        <f t="shared" si="1"/>
        <v>0</v>
      </c>
    </row>
    <row r="24" spans="1:10" s="78" customFormat="1" ht="17.100000000000001" customHeight="1" x14ac:dyDescent="0.2">
      <c r="A24" s="224">
        <v>15</v>
      </c>
      <c r="B24" s="213" t="s">
        <v>128</v>
      </c>
      <c r="C24" s="208" t="s">
        <v>219</v>
      </c>
      <c r="D24" s="230" t="s">
        <v>210</v>
      </c>
      <c r="E24" s="246">
        <v>63</v>
      </c>
      <c r="F24" s="245">
        <v>0</v>
      </c>
      <c r="G24" s="225">
        <f t="shared" si="1"/>
        <v>0</v>
      </c>
    </row>
    <row r="25" spans="1:10" ht="17.100000000000001" customHeight="1" x14ac:dyDescent="0.2">
      <c r="A25" s="224">
        <v>16</v>
      </c>
      <c r="B25" s="213" t="s">
        <v>128</v>
      </c>
      <c r="C25" s="208" t="s">
        <v>220</v>
      </c>
      <c r="D25" s="220" t="s">
        <v>207</v>
      </c>
      <c r="E25" s="246">
        <v>3.5</v>
      </c>
      <c r="F25" s="245">
        <v>0</v>
      </c>
      <c r="G25" s="225">
        <f t="shared" si="1"/>
        <v>0</v>
      </c>
    </row>
    <row r="26" spans="1:10" s="104" customFormat="1" ht="17.100000000000001" customHeight="1" x14ac:dyDescent="0.2">
      <c r="A26" s="224">
        <v>17</v>
      </c>
      <c r="B26" s="106">
        <v>998231311</v>
      </c>
      <c r="C26" s="120" t="s">
        <v>135</v>
      </c>
      <c r="D26" s="106" t="s">
        <v>125</v>
      </c>
      <c r="E26" s="99">
        <v>31</v>
      </c>
      <c r="F26" s="245">
        <v>0</v>
      </c>
      <c r="G26" s="225">
        <f t="shared" si="1"/>
        <v>0</v>
      </c>
    </row>
    <row r="27" spans="1:10" s="104" customFormat="1" ht="17.100000000000001" customHeight="1" thickBot="1" x14ac:dyDescent="0.25">
      <c r="A27" s="226">
        <v>18</v>
      </c>
      <c r="B27" s="141" t="s">
        <v>124</v>
      </c>
      <c r="C27" s="142" t="s">
        <v>123</v>
      </c>
      <c r="D27" s="141" t="s">
        <v>38</v>
      </c>
      <c r="E27" s="313">
        <v>1</v>
      </c>
      <c r="F27" s="146">
        <v>0</v>
      </c>
      <c r="G27" s="227">
        <f t="shared" si="1"/>
        <v>0</v>
      </c>
    </row>
    <row r="28" spans="1:10" s="104" customFormat="1" ht="14.25" customHeight="1" x14ac:dyDescent="0.2">
      <c r="A28" s="94"/>
      <c r="B28" s="94"/>
      <c r="C28" s="211"/>
      <c r="D28" s="94"/>
      <c r="E28" s="140"/>
      <c r="F28" s="212"/>
      <c r="G28" s="222">
        <f>SUM(G18:G27)</f>
        <v>0</v>
      </c>
    </row>
    <row r="29" spans="1:10" s="312" customFormat="1" ht="27.75" customHeight="1" thickBot="1" x14ac:dyDescent="0.25">
      <c r="A29" s="311"/>
      <c r="B29" s="310" t="s">
        <v>213</v>
      </c>
      <c r="C29" s="315" t="s">
        <v>348</v>
      </c>
      <c r="D29" s="315"/>
      <c r="E29" s="315"/>
      <c r="F29" s="315"/>
      <c r="G29" s="315"/>
    </row>
    <row r="30" spans="1:10" s="91" customFormat="1" ht="19.5" customHeight="1" thickBot="1" x14ac:dyDescent="0.3">
      <c r="A30" s="215" t="s">
        <v>143</v>
      </c>
      <c r="B30" s="216"/>
      <c r="C30" s="229" t="s">
        <v>227</v>
      </c>
      <c r="D30" s="199"/>
      <c r="E30" s="199"/>
      <c r="F30" s="199"/>
      <c r="G30" s="217"/>
      <c r="I30" s="250"/>
      <c r="J30" s="250"/>
    </row>
    <row r="31" spans="1:10" s="78" customFormat="1" ht="25.5" x14ac:dyDescent="0.2">
      <c r="A31" s="223">
        <v>19</v>
      </c>
      <c r="B31" s="221">
        <v>122151102</v>
      </c>
      <c r="C31" s="207" t="s">
        <v>215</v>
      </c>
      <c r="D31" s="219" t="s">
        <v>207</v>
      </c>
      <c r="E31" s="244">
        <v>4.8</v>
      </c>
      <c r="F31" s="244">
        <v>0</v>
      </c>
      <c r="G31" s="209">
        <f>E31*F31</f>
        <v>0</v>
      </c>
    </row>
    <row r="32" spans="1:10" s="78" customFormat="1" ht="17.25" customHeight="1" x14ac:dyDescent="0.2">
      <c r="A32" s="224">
        <v>20</v>
      </c>
      <c r="B32" s="213">
        <v>181911102</v>
      </c>
      <c r="C32" s="208" t="s">
        <v>214</v>
      </c>
      <c r="D32" s="220" t="s">
        <v>208</v>
      </c>
      <c r="E32" s="245">
        <v>8</v>
      </c>
      <c r="F32" s="245">
        <v>0</v>
      </c>
      <c r="G32" s="225">
        <f t="shared" ref="G32:G45" si="2">E32*F32</f>
        <v>0</v>
      </c>
    </row>
    <row r="33" spans="1:7" s="78" customFormat="1" ht="17.25" customHeight="1" x14ac:dyDescent="0.2">
      <c r="A33" s="224">
        <v>21</v>
      </c>
      <c r="B33" s="213">
        <v>564231011</v>
      </c>
      <c r="C33" s="208" t="s">
        <v>329</v>
      </c>
      <c r="D33" s="220" t="s">
        <v>208</v>
      </c>
      <c r="E33" s="245">
        <v>8</v>
      </c>
      <c r="F33" s="245">
        <v>0</v>
      </c>
      <c r="G33" s="225">
        <f t="shared" si="2"/>
        <v>0</v>
      </c>
    </row>
    <row r="34" spans="1:7" s="78" customFormat="1" ht="17.25" customHeight="1" x14ac:dyDescent="0.2">
      <c r="A34" s="224">
        <v>22</v>
      </c>
      <c r="B34" s="213">
        <v>564761101</v>
      </c>
      <c r="C34" s="208" t="s">
        <v>330</v>
      </c>
      <c r="D34" s="220" t="s">
        <v>221</v>
      </c>
      <c r="E34" s="245">
        <v>8</v>
      </c>
      <c r="F34" s="245">
        <v>0</v>
      </c>
      <c r="G34" s="225">
        <f t="shared" si="2"/>
        <v>0</v>
      </c>
    </row>
    <row r="35" spans="1:7" s="78" customFormat="1" ht="17.25" customHeight="1" x14ac:dyDescent="0.2">
      <c r="A35" s="224">
        <v>23</v>
      </c>
      <c r="B35" s="213">
        <v>564751101</v>
      </c>
      <c r="C35" s="208" t="s">
        <v>331</v>
      </c>
      <c r="D35" s="220" t="s">
        <v>221</v>
      </c>
      <c r="E35" s="245">
        <v>8</v>
      </c>
      <c r="F35" s="245">
        <v>0</v>
      </c>
      <c r="G35" s="225">
        <f t="shared" si="2"/>
        <v>0</v>
      </c>
    </row>
    <row r="36" spans="1:7" s="78" customFormat="1" ht="17.25" customHeight="1" x14ac:dyDescent="0.2">
      <c r="A36" s="224">
        <v>24</v>
      </c>
      <c r="B36" s="213">
        <v>564710001</v>
      </c>
      <c r="C36" s="208" t="s">
        <v>264</v>
      </c>
      <c r="D36" s="220" t="s">
        <v>208</v>
      </c>
      <c r="E36" s="245">
        <v>8</v>
      </c>
      <c r="F36" s="245">
        <v>0</v>
      </c>
      <c r="G36" s="225">
        <f t="shared" si="2"/>
        <v>0</v>
      </c>
    </row>
    <row r="37" spans="1:7" s="78" customFormat="1" ht="17.25" customHeight="1" x14ac:dyDescent="0.2">
      <c r="A37" s="224">
        <v>25</v>
      </c>
      <c r="B37" s="213" t="s">
        <v>212</v>
      </c>
      <c r="C37" s="208" t="s">
        <v>217</v>
      </c>
      <c r="D37" s="220" t="s">
        <v>210</v>
      </c>
      <c r="E37" s="245">
        <v>9</v>
      </c>
      <c r="F37" s="245">
        <v>0</v>
      </c>
      <c r="G37" s="225">
        <f t="shared" si="2"/>
        <v>0</v>
      </c>
    </row>
    <row r="38" spans="1:7" s="78" customFormat="1" ht="17.25" customHeight="1" x14ac:dyDescent="0.2">
      <c r="A38" s="224">
        <v>26</v>
      </c>
      <c r="B38" s="213">
        <v>596212210</v>
      </c>
      <c r="C38" s="208" t="s">
        <v>238</v>
      </c>
      <c r="D38" s="220" t="s">
        <v>208</v>
      </c>
      <c r="E38" s="245">
        <v>8</v>
      </c>
      <c r="F38" s="245">
        <v>0</v>
      </c>
      <c r="G38" s="225">
        <f t="shared" si="2"/>
        <v>0</v>
      </c>
    </row>
    <row r="39" spans="1:7" s="78" customFormat="1" ht="28.5" customHeight="1" x14ac:dyDescent="0.2">
      <c r="A39" s="224">
        <v>27</v>
      </c>
      <c r="B39" s="213" t="s">
        <v>128</v>
      </c>
      <c r="C39" s="208" t="s">
        <v>239</v>
      </c>
      <c r="D39" s="220" t="s">
        <v>209</v>
      </c>
      <c r="E39" s="245">
        <v>8</v>
      </c>
      <c r="F39" s="245">
        <v>0</v>
      </c>
      <c r="G39" s="225">
        <f t="shared" si="2"/>
        <v>0</v>
      </c>
    </row>
    <row r="40" spans="1:7" s="78" customFormat="1" ht="17.25" customHeight="1" x14ac:dyDescent="0.2">
      <c r="A40" s="224">
        <v>28</v>
      </c>
      <c r="B40" s="213" t="s">
        <v>128</v>
      </c>
      <c r="C40" s="208" t="s">
        <v>219</v>
      </c>
      <c r="D40" s="220" t="s">
        <v>210</v>
      </c>
      <c r="E40" s="245">
        <v>9</v>
      </c>
      <c r="F40" s="245">
        <v>0</v>
      </c>
      <c r="G40" s="225">
        <f t="shared" si="2"/>
        <v>0</v>
      </c>
    </row>
    <row r="41" spans="1:7" s="78" customFormat="1" ht="17.25" customHeight="1" x14ac:dyDescent="0.2">
      <c r="A41" s="224">
        <v>29</v>
      </c>
      <c r="B41" s="213" t="s">
        <v>128</v>
      </c>
      <c r="C41" s="208" t="s">
        <v>220</v>
      </c>
      <c r="D41" s="220" t="s">
        <v>207</v>
      </c>
      <c r="E41" s="245">
        <v>0.9</v>
      </c>
      <c r="F41" s="245">
        <v>0</v>
      </c>
      <c r="G41" s="225">
        <f t="shared" si="2"/>
        <v>0</v>
      </c>
    </row>
    <row r="42" spans="1:7" s="78" customFormat="1" ht="17.25" customHeight="1" x14ac:dyDescent="0.2">
      <c r="A42" s="224">
        <v>30</v>
      </c>
      <c r="B42" s="213">
        <v>167151101</v>
      </c>
      <c r="C42" s="208" t="s">
        <v>242</v>
      </c>
      <c r="D42" s="220" t="s">
        <v>207</v>
      </c>
      <c r="E42" s="245">
        <v>4.8</v>
      </c>
      <c r="F42" s="245">
        <v>0</v>
      </c>
      <c r="G42" s="225">
        <f t="shared" si="2"/>
        <v>0</v>
      </c>
    </row>
    <row r="43" spans="1:7" s="78" customFormat="1" ht="27" customHeight="1" x14ac:dyDescent="0.2">
      <c r="A43" s="224">
        <v>31</v>
      </c>
      <c r="B43" s="191">
        <v>997013655</v>
      </c>
      <c r="C43" s="192" t="s">
        <v>231</v>
      </c>
      <c r="D43" s="235" t="s">
        <v>125</v>
      </c>
      <c r="E43" s="245">
        <v>7.3</v>
      </c>
      <c r="F43" s="245">
        <v>0</v>
      </c>
      <c r="G43" s="225">
        <f t="shared" si="2"/>
        <v>0</v>
      </c>
    </row>
    <row r="44" spans="1:7" s="104" customFormat="1" ht="17.25" customHeight="1" x14ac:dyDescent="0.2">
      <c r="A44" s="224">
        <v>32</v>
      </c>
      <c r="B44" s="106">
        <v>998231311</v>
      </c>
      <c r="C44" s="120" t="s">
        <v>135</v>
      </c>
      <c r="D44" s="106" t="s">
        <v>125</v>
      </c>
      <c r="E44" s="99">
        <v>18</v>
      </c>
      <c r="F44" s="245">
        <v>0</v>
      </c>
      <c r="G44" s="225">
        <f t="shared" si="2"/>
        <v>0</v>
      </c>
    </row>
    <row r="45" spans="1:7" s="104" customFormat="1" ht="17.25" customHeight="1" thickBot="1" x14ac:dyDescent="0.25">
      <c r="A45" s="226">
        <v>33</v>
      </c>
      <c r="B45" s="141" t="s">
        <v>124</v>
      </c>
      <c r="C45" s="142" t="s">
        <v>123</v>
      </c>
      <c r="D45" s="141" t="s">
        <v>38</v>
      </c>
      <c r="E45" s="313">
        <v>1</v>
      </c>
      <c r="F45" s="146">
        <v>0</v>
      </c>
      <c r="G45" s="227">
        <f t="shared" si="2"/>
        <v>0</v>
      </c>
    </row>
    <row r="46" spans="1:7" ht="20.25" customHeight="1" thickBot="1" x14ac:dyDescent="0.25">
      <c r="G46" s="222">
        <f>SUM(G31:G45)</f>
        <v>0</v>
      </c>
    </row>
    <row r="47" spans="1:7" s="91" customFormat="1" ht="19.5" customHeight="1" thickBot="1" x14ac:dyDescent="0.3">
      <c r="A47" s="215" t="s">
        <v>224</v>
      </c>
      <c r="B47" s="216"/>
      <c r="C47" s="229" t="s">
        <v>333</v>
      </c>
      <c r="D47" s="199"/>
      <c r="E47" s="199"/>
      <c r="F47" s="199"/>
      <c r="G47" s="217"/>
    </row>
    <row r="48" spans="1:7" s="78" customFormat="1" ht="32.1" customHeight="1" x14ac:dyDescent="0.2">
      <c r="A48" s="223">
        <v>34</v>
      </c>
      <c r="B48" s="221">
        <v>122151102</v>
      </c>
      <c r="C48" s="207" t="s">
        <v>215</v>
      </c>
      <c r="D48" s="219" t="s">
        <v>207</v>
      </c>
      <c r="E48" s="244">
        <v>20</v>
      </c>
      <c r="F48" s="244">
        <v>0</v>
      </c>
      <c r="G48" s="209">
        <f>E48*F48</f>
        <v>0</v>
      </c>
    </row>
    <row r="49" spans="1:10" s="78" customFormat="1" ht="17.25" customHeight="1" x14ac:dyDescent="0.2">
      <c r="A49" s="224">
        <v>35</v>
      </c>
      <c r="B49" s="213">
        <v>181911102</v>
      </c>
      <c r="C49" s="208" t="s">
        <v>214</v>
      </c>
      <c r="D49" s="220" t="s">
        <v>208</v>
      </c>
      <c r="E49" s="245">
        <v>63</v>
      </c>
      <c r="F49" s="245">
        <v>0</v>
      </c>
      <c r="G49" s="225">
        <f t="shared" ref="G49:G57" si="3">E49*F49</f>
        <v>0</v>
      </c>
    </row>
    <row r="50" spans="1:10" s="78" customFormat="1" ht="17.25" customHeight="1" x14ac:dyDescent="0.2">
      <c r="A50" s="224">
        <v>36</v>
      </c>
      <c r="B50" s="213">
        <v>564740103</v>
      </c>
      <c r="C50" s="208" t="s">
        <v>263</v>
      </c>
      <c r="D50" s="220" t="s">
        <v>208</v>
      </c>
      <c r="E50" s="245">
        <v>51</v>
      </c>
      <c r="F50" s="245">
        <v>0</v>
      </c>
      <c r="G50" s="225">
        <f t="shared" si="3"/>
        <v>0</v>
      </c>
    </row>
    <row r="51" spans="1:10" s="78" customFormat="1" ht="17.25" customHeight="1" x14ac:dyDescent="0.2">
      <c r="A51" s="224">
        <v>37</v>
      </c>
      <c r="B51" s="213">
        <v>564710001</v>
      </c>
      <c r="C51" s="208" t="s">
        <v>264</v>
      </c>
      <c r="D51" s="220" t="s">
        <v>221</v>
      </c>
      <c r="E51" s="245">
        <v>51</v>
      </c>
      <c r="F51" s="245">
        <v>0</v>
      </c>
      <c r="G51" s="225">
        <f t="shared" si="3"/>
        <v>0</v>
      </c>
    </row>
    <row r="52" spans="1:10" s="78" customFormat="1" ht="41.25" customHeight="1" x14ac:dyDescent="0.2">
      <c r="A52" s="224">
        <v>38</v>
      </c>
      <c r="B52" s="213" t="s">
        <v>124</v>
      </c>
      <c r="C52" s="208" t="s">
        <v>364</v>
      </c>
      <c r="D52" s="220" t="s">
        <v>208</v>
      </c>
      <c r="E52" s="245">
        <v>12</v>
      </c>
      <c r="F52" s="245">
        <v>0</v>
      </c>
      <c r="G52" s="225">
        <f t="shared" si="3"/>
        <v>0</v>
      </c>
    </row>
    <row r="53" spans="1:10" s="78" customFormat="1" ht="21.75" customHeight="1" x14ac:dyDescent="0.2">
      <c r="A53" s="224">
        <v>39</v>
      </c>
      <c r="B53" s="213" t="s">
        <v>128</v>
      </c>
      <c r="C53" s="208" t="s">
        <v>220</v>
      </c>
      <c r="D53" s="220" t="s">
        <v>207</v>
      </c>
      <c r="E53" s="245">
        <v>5</v>
      </c>
      <c r="F53" s="245">
        <v>0</v>
      </c>
      <c r="G53" s="225">
        <f t="shared" si="3"/>
        <v>0</v>
      </c>
    </row>
    <row r="54" spans="1:10" s="78" customFormat="1" ht="17.25" customHeight="1" x14ac:dyDescent="0.2">
      <c r="A54" s="224">
        <v>40</v>
      </c>
      <c r="B54" s="213">
        <v>591111111</v>
      </c>
      <c r="C54" s="208" t="s">
        <v>265</v>
      </c>
      <c r="D54" s="220" t="s">
        <v>208</v>
      </c>
      <c r="E54" s="245">
        <v>51</v>
      </c>
      <c r="F54" s="245">
        <v>0</v>
      </c>
      <c r="G54" s="225">
        <f t="shared" si="3"/>
        <v>0</v>
      </c>
    </row>
    <row r="55" spans="1:10" s="78" customFormat="1" ht="17.25" customHeight="1" x14ac:dyDescent="0.2">
      <c r="A55" s="224">
        <v>41</v>
      </c>
      <c r="B55" s="213" t="s">
        <v>128</v>
      </c>
      <c r="C55" s="208" t="s">
        <v>371</v>
      </c>
      <c r="D55" s="220" t="s">
        <v>209</v>
      </c>
      <c r="E55" s="245">
        <v>63</v>
      </c>
      <c r="F55" s="245">
        <v>0</v>
      </c>
      <c r="G55" s="225">
        <f t="shared" si="3"/>
        <v>0</v>
      </c>
    </row>
    <row r="56" spans="1:10" s="104" customFormat="1" ht="17.25" customHeight="1" x14ac:dyDescent="0.2">
      <c r="A56" s="224">
        <v>42</v>
      </c>
      <c r="B56" s="106">
        <v>998231311</v>
      </c>
      <c r="C56" s="120" t="s">
        <v>135</v>
      </c>
      <c r="D56" s="106" t="s">
        <v>125</v>
      </c>
      <c r="E56" s="99">
        <v>45</v>
      </c>
      <c r="F56" s="245">
        <v>0</v>
      </c>
      <c r="G56" s="225">
        <f t="shared" si="3"/>
        <v>0</v>
      </c>
    </row>
    <row r="57" spans="1:10" s="104" customFormat="1" ht="17.25" customHeight="1" thickBot="1" x14ac:dyDescent="0.25">
      <c r="A57" s="226">
        <v>43</v>
      </c>
      <c r="B57" s="141" t="s">
        <v>124</v>
      </c>
      <c r="C57" s="142" t="s">
        <v>123</v>
      </c>
      <c r="D57" s="141" t="s">
        <v>38</v>
      </c>
      <c r="E57" s="313">
        <v>1</v>
      </c>
      <c r="F57" s="146">
        <v>0</v>
      </c>
      <c r="G57" s="227">
        <f t="shared" si="3"/>
        <v>0</v>
      </c>
    </row>
    <row r="58" spans="1:10" ht="14.25" customHeight="1" x14ac:dyDescent="0.2">
      <c r="G58" s="222">
        <f>SUM(G48:G57)</f>
        <v>0</v>
      </c>
    </row>
    <row r="59" spans="1:10" ht="16.5" customHeight="1" x14ac:dyDescent="0.2">
      <c r="B59" s="310" t="s">
        <v>213</v>
      </c>
      <c r="C59" s="315" t="s">
        <v>348</v>
      </c>
      <c r="D59" s="315"/>
      <c r="E59" s="315"/>
      <c r="F59" s="315"/>
      <c r="G59" s="315"/>
    </row>
    <row r="60" spans="1:10" ht="12" customHeight="1" thickBot="1" x14ac:dyDescent="0.25">
      <c r="G60" s="222"/>
    </row>
    <row r="61" spans="1:10" s="91" customFormat="1" ht="19.5" customHeight="1" thickBot="1" x14ac:dyDescent="0.3">
      <c r="A61" s="215" t="s">
        <v>225</v>
      </c>
      <c r="B61" s="216"/>
      <c r="C61" s="229" t="s">
        <v>334</v>
      </c>
      <c r="D61" s="199"/>
      <c r="E61" s="199"/>
      <c r="F61" s="199"/>
      <c r="G61" s="217"/>
      <c r="I61" s="250"/>
      <c r="J61" s="250"/>
    </row>
    <row r="62" spans="1:10" ht="25.5" x14ac:dyDescent="0.2">
      <c r="A62" s="223">
        <v>44</v>
      </c>
      <c r="B62" s="221">
        <v>122151102</v>
      </c>
      <c r="C62" s="207" t="s">
        <v>215</v>
      </c>
      <c r="D62" s="219" t="s">
        <v>207</v>
      </c>
      <c r="E62" s="244">
        <v>17.5</v>
      </c>
      <c r="F62" s="244">
        <v>0</v>
      </c>
      <c r="G62" s="209">
        <f>E62*F62</f>
        <v>0</v>
      </c>
    </row>
    <row r="63" spans="1:10" ht="18" customHeight="1" x14ac:dyDescent="0.2">
      <c r="A63" s="224">
        <v>45</v>
      </c>
      <c r="B63" s="213">
        <v>181911102</v>
      </c>
      <c r="C63" s="208" t="s">
        <v>214</v>
      </c>
      <c r="D63" s="220" t="s">
        <v>208</v>
      </c>
      <c r="E63" s="245">
        <v>58</v>
      </c>
      <c r="F63" s="245">
        <v>0</v>
      </c>
      <c r="G63" s="225">
        <f t="shared" ref="G63:G73" si="4">E63*F63</f>
        <v>0</v>
      </c>
    </row>
    <row r="64" spans="1:10" ht="18" customHeight="1" x14ac:dyDescent="0.2">
      <c r="A64" s="224">
        <v>46</v>
      </c>
      <c r="B64" s="304">
        <v>564751104</v>
      </c>
      <c r="C64" s="208" t="s">
        <v>346</v>
      </c>
      <c r="D64" s="220" t="s">
        <v>335</v>
      </c>
      <c r="E64" s="245">
        <v>58</v>
      </c>
      <c r="F64" s="245">
        <v>0</v>
      </c>
      <c r="G64" s="225">
        <f t="shared" si="4"/>
        <v>0</v>
      </c>
    </row>
    <row r="65" spans="1:7" ht="18" customHeight="1" x14ac:dyDescent="0.2">
      <c r="A65" s="224">
        <v>47</v>
      </c>
      <c r="B65" s="191">
        <v>564821111</v>
      </c>
      <c r="C65" s="208" t="s">
        <v>336</v>
      </c>
      <c r="D65" s="220" t="s">
        <v>335</v>
      </c>
      <c r="E65" s="245">
        <v>58</v>
      </c>
      <c r="F65" s="245">
        <v>0</v>
      </c>
      <c r="G65" s="225">
        <f t="shared" si="4"/>
        <v>0</v>
      </c>
    </row>
    <row r="66" spans="1:7" ht="18" customHeight="1" x14ac:dyDescent="0.2">
      <c r="A66" s="224">
        <v>48</v>
      </c>
      <c r="B66" s="191" t="s">
        <v>124</v>
      </c>
      <c r="C66" s="208" t="s">
        <v>337</v>
      </c>
      <c r="D66" s="220" t="s">
        <v>335</v>
      </c>
      <c r="E66" s="245">
        <v>58</v>
      </c>
      <c r="F66" s="245">
        <v>0</v>
      </c>
      <c r="G66" s="225">
        <f t="shared" si="4"/>
        <v>0</v>
      </c>
    </row>
    <row r="67" spans="1:7" ht="18" customHeight="1" x14ac:dyDescent="0.2">
      <c r="A67" s="224">
        <v>49</v>
      </c>
      <c r="B67" s="191" t="s">
        <v>124</v>
      </c>
      <c r="C67" s="208" t="s">
        <v>338</v>
      </c>
      <c r="D67" s="220" t="s">
        <v>40</v>
      </c>
      <c r="E67" s="245">
        <v>77</v>
      </c>
      <c r="F67" s="245">
        <v>0</v>
      </c>
      <c r="G67" s="225">
        <f t="shared" si="4"/>
        <v>0</v>
      </c>
    </row>
    <row r="68" spans="1:7" ht="18" customHeight="1" x14ac:dyDescent="0.2">
      <c r="A68" s="224">
        <v>50</v>
      </c>
      <c r="B68" s="191" t="s">
        <v>128</v>
      </c>
      <c r="C68" s="208" t="s">
        <v>339</v>
      </c>
      <c r="D68" s="220" t="s">
        <v>125</v>
      </c>
      <c r="E68" s="245">
        <v>5</v>
      </c>
      <c r="F68" s="245">
        <v>0</v>
      </c>
      <c r="G68" s="225">
        <f t="shared" si="4"/>
        <v>0</v>
      </c>
    </row>
    <row r="69" spans="1:7" ht="18" customHeight="1" x14ac:dyDescent="0.2">
      <c r="A69" s="224">
        <v>51</v>
      </c>
      <c r="B69" s="191" t="s">
        <v>128</v>
      </c>
      <c r="C69" s="208" t="s">
        <v>340</v>
      </c>
      <c r="D69" s="220" t="s">
        <v>341</v>
      </c>
      <c r="E69" s="245">
        <v>1</v>
      </c>
      <c r="F69" s="245">
        <v>0</v>
      </c>
      <c r="G69" s="225">
        <f t="shared" si="4"/>
        <v>0</v>
      </c>
    </row>
    <row r="70" spans="1:7" s="78" customFormat="1" ht="18" customHeight="1" x14ac:dyDescent="0.2">
      <c r="A70" s="224">
        <v>52</v>
      </c>
      <c r="B70" s="213">
        <v>167151101</v>
      </c>
      <c r="C70" s="208" t="s">
        <v>242</v>
      </c>
      <c r="D70" s="220" t="s">
        <v>207</v>
      </c>
      <c r="E70" s="245">
        <v>17.5</v>
      </c>
      <c r="F70" s="245">
        <v>0</v>
      </c>
      <c r="G70" s="225">
        <f t="shared" si="4"/>
        <v>0</v>
      </c>
    </row>
    <row r="71" spans="1:7" ht="28.5" customHeight="1" x14ac:dyDescent="0.2">
      <c r="A71" s="224">
        <v>53</v>
      </c>
      <c r="B71" s="191">
        <v>997013655</v>
      </c>
      <c r="C71" s="192" t="s">
        <v>231</v>
      </c>
      <c r="D71" s="235" t="s">
        <v>125</v>
      </c>
      <c r="E71" s="245">
        <v>26</v>
      </c>
      <c r="F71" s="245">
        <v>0</v>
      </c>
      <c r="G71" s="225">
        <f t="shared" si="4"/>
        <v>0</v>
      </c>
    </row>
    <row r="72" spans="1:7" ht="20.100000000000001" customHeight="1" x14ac:dyDescent="0.2">
      <c r="A72" s="224">
        <v>54</v>
      </c>
      <c r="B72" s="191">
        <v>998231311</v>
      </c>
      <c r="C72" s="208" t="s">
        <v>343</v>
      </c>
      <c r="D72" s="220" t="s">
        <v>125</v>
      </c>
      <c r="E72" s="245">
        <v>62</v>
      </c>
      <c r="F72" s="245">
        <v>0</v>
      </c>
      <c r="G72" s="225">
        <f t="shared" si="4"/>
        <v>0</v>
      </c>
    </row>
    <row r="73" spans="1:7" ht="17.100000000000001" customHeight="1" thickBot="1" x14ac:dyDescent="0.25">
      <c r="A73" s="226">
        <v>55</v>
      </c>
      <c r="B73" s="305" t="s">
        <v>124</v>
      </c>
      <c r="C73" s="269" t="s">
        <v>344</v>
      </c>
      <c r="D73" s="194" t="s">
        <v>345</v>
      </c>
      <c r="E73" s="270">
        <v>1</v>
      </c>
      <c r="F73" s="270">
        <v>0</v>
      </c>
      <c r="G73" s="227">
        <f t="shared" si="4"/>
        <v>0</v>
      </c>
    </row>
    <row r="74" spans="1:7" ht="16.5" x14ac:dyDescent="0.2">
      <c r="G74" s="222">
        <f>SUM(G62:G73)</f>
        <v>0</v>
      </c>
    </row>
    <row r="75" spans="1:7" ht="13.5" thickBot="1" x14ac:dyDescent="0.25"/>
    <row r="76" spans="1:7" ht="15.75" thickBot="1" x14ac:dyDescent="0.25">
      <c r="A76" s="215" t="s">
        <v>259</v>
      </c>
      <c r="B76" s="216"/>
      <c r="C76" s="229" t="s">
        <v>203</v>
      </c>
      <c r="D76" s="199"/>
      <c r="E76" s="199"/>
      <c r="F76" s="199"/>
      <c r="G76" s="217"/>
    </row>
    <row r="77" spans="1:7" s="78" customFormat="1" ht="25.5" x14ac:dyDescent="0.2">
      <c r="A77" s="197">
        <v>56</v>
      </c>
      <c r="B77" s="190">
        <v>936124112</v>
      </c>
      <c r="C77" s="231" t="s">
        <v>372</v>
      </c>
      <c r="D77" s="190" t="s">
        <v>41</v>
      </c>
      <c r="E77" s="200">
        <v>9</v>
      </c>
      <c r="F77" s="200">
        <v>0</v>
      </c>
      <c r="G77" s="209">
        <f>E77*F77</f>
        <v>0</v>
      </c>
    </row>
    <row r="78" spans="1:7" s="78" customFormat="1" ht="17.25" customHeight="1" x14ac:dyDescent="0.2">
      <c r="A78" s="198">
        <v>57</v>
      </c>
      <c r="B78" s="191">
        <v>936104211</v>
      </c>
      <c r="C78" s="192" t="s">
        <v>373</v>
      </c>
      <c r="D78" s="191" t="s">
        <v>41</v>
      </c>
      <c r="E78" s="193">
        <v>1</v>
      </c>
      <c r="F78" s="193">
        <v>0</v>
      </c>
      <c r="G78" s="225">
        <f t="shared" ref="G78:G82" si="5">E78*F78</f>
        <v>0</v>
      </c>
    </row>
    <row r="79" spans="1:7" s="78" customFormat="1" ht="28.15" customHeight="1" x14ac:dyDescent="0.2">
      <c r="A79" s="198">
        <v>58</v>
      </c>
      <c r="B79" s="191" t="s">
        <v>124</v>
      </c>
      <c r="C79" s="192" t="s">
        <v>354</v>
      </c>
      <c r="D79" s="191" t="s">
        <v>41</v>
      </c>
      <c r="E79" s="193">
        <v>1</v>
      </c>
      <c r="F79" s="247">
        <v>0</v>
      </c>
      <c r="G79" s="225">
        <f t="shared" si="5"/>
        <v>0</v>
      </c>
    </row>
    <row r="80" spans="1:7" s="78" customFormat="1" ht="26.1" customHeight="1" x14ac:dyDescent="0.2">
      <c r="A80" s="198">
        <v>59</v>
      </c>
      <c r="B80" s="191" t="s">
        <v>128</v>
      </c>
      <c r="C80" s="192" t="s">
        <v>355</v>
      </c>
      <c r="D80" s="191" t="s">
        <v>41</v>
      </c>
      <c r="E80" s="193">
        <v>1</v>
      </c>
      <c r="F80" s="247">
        <v>0</v>
      </c>
      <c r="G80" s="225">
        <f t="shared" si="5"/>
        <v>0</v>
      </c>
    </row>
    <row r="81" spans="1:7" s="78" customFormat="1" ht="17.25" customHeight="1" x14ac:dyDescent="0.2">
      <c r="A81" s="198">
        <v>60</v>
      </c>
      <c r="B81" s="106">
        <v>998231311</v>
      </c>
      <c r="C81" s="232" t="s">
        <v>126</v>
      </c>
      <c r="D81" s="191" t="s">
        <v>125</v>
      </c>
      <c r="E81" s="193">
        <v>2</v>
      </c>
      <c r="F81" s="193">
        <v>0</v>
      </c>
      <c r="G81" s="225">
        <f t="shared" si="5"/>
        <v>0</v>
      </c>
    </row>
    <row r="82" spans="1:7" s="78" customFormat="1" ht="17.25" customHeight="1" thickBot="1" x14ac:dyDescent="0.25">
      <c r="A82" s="233">
        <v>61</v>
      </c>
      <c r="B82" s="194" t="s">
        <v>124</v>
      </c>
      <c r="C82" s="195" t="s">
        <v>123</v>
      </c>
      <c r="D82" s="194" t="s">
        <v>38</v>
      </c>
      <c r="E82" s="196">
        <v>1</v>
      </c>
      <c r="F82" s="196">
        <v>0</v>
      </c>
      <c r="G82" s="227">
        <f t="shared" si="5"/>
        <v>0</v>
      </c>
    </row>
    <row r="83" spans="1:7" ht="16.5" x14ac:dyDescent="0.2">
      <c r="G83" s="222">
        <f>SUM(G77:G82)</f>
        <v>0</v>
      </c>
    </row>
    <row r="84" spans="1:7" ht="21.75" customHeight="1" x14ac:dyDescent="0.2">
      <c r="B84" s="236" t="s">
        <v>213</v>
      </c>
      <c r="C84" s="237" t="s">
        <v>233</v>
      </c>
    </row>
    <row r="85" spans="1:7" ht="7.5" customHeight="1" thickBot="1" x14ac:dyDescent="0.25">
      <c r="B85" s="236"/>
      <c r="C85" s="237"/>
    </row>
    <row r="86" spans="1:7" ht="15.75" thickBot="1" x14ac:dyDescent="0.25">
      <c r="A86" s="138" t="s">
        <v>226</v>
      </c>
      <c r="B86" s="137"/>
      <c r="C86" s="228" t="s">
        <v>260</v>
      </c>
      <c r="D86" s="135"/>
      <c r="E86" s="135"/>
      <c r="F86" s="135"/>
      <c r="G86" s="134"/>
    </row>
    <row r="87" spans="1:7" ht="64.5" thickBot="1" x14ac:dyDescent="0.25">
      <c r="A87" s="98">
        <v>62</v>
      </c>
      <c r="B87" s="141" t="s">
        <v>212</v>
      </c>
      <c r="C87" s="269" t="s">
        <v>261</v>
      </c>
      <c r="D87" s="194" t="s">
        <v>38</v>
      </c>
      <c r="E87" s="270">
        <v>1</v>
      </c>
      <c r="F87" s="270">
        <v>0</v>
      </c>
      <c r="G87" s="227">
        <f t="shared" ref="G87" si="6">E87*F87</f>
        <v>0</v>
      </c>
    </row>
    <row r="88" spans="1:7" ht="15.75" customHeight="1" x14ac:dyDescent="0.2">
      <c r="B88" s="236"/>
      <c r="C88" s="237"/>
      <c r="G88" s="222">
        <f>G87</f>
        <v>0</v>
      </c>
    </row>
    <row r="89" spans="1:7" ht="12" customHeight="1" x14ac:dyDescent="0.2">
      <c r="B89" s="236" t="s">
        <v>213</v>
      </c>
      <c r="C89" s="237" t="s">
        <v>262</v>
      </c>
    </row>
    <row r="90" spans="1:7" ht="9.75" customHeight="1" thickBot="1" x14ac:dyDescent="0.25">
      <c r="B90" s="236"/>
      <c r="C90" s="237"/>
    </row>
    <row r="91" spans="1:7" ht="19.899999999999999" customHeight="1" thickBot="1" x14ac:dyDescent="0.25">
      <c r="A91" s="215" t="s">
        <v>347</v>
      </c>
      <c r="B91" s="300"/>
      <c r="C91" s="229" t="s">
        <v>350</v>
      </c>
      <c r="D91" s="300"/>
      <c r="E91" s="300"/>
      <c r="F91" s="300"/>
      <c r="G91" s="217"/>
    </row>
    <row r="92" spans="1:7" ht="50.45" customHeight="1" x14ac:dyDescent="0.2">
      <c r="A92" s="197">
        <v>63</v>
      </c>
      <c r="B92" s="127" t="s">
        <v>124</v>
      </c>
      <c r="C92" s="207" t="s">
        <v>366</v>
      </c>
      <c r="D92" s="301" t="s">
        <v>210</v>
      </c>
      <c r="E92" s="302">
        <v>49</v>
      </c>
      <c r="F92" s="303">
        <v>0</v>
      </c>
      <c r="G92" s="209">
        <f>E92*F92</f>
        <v>0</v>
      </c>
    </row>
    <row r="93" spans="1:7" ht="17.25" customHeight="1" x14ac:dyDescent="0.2">
      <c r="A93" s="198">
        <v>64</v>
      </c>
      <c r="B93" s="106" t="s">
        <v>128</v>
      </c>
      <c r="C93" s="208" t="s">
        <v>351</v>
      </c>
      <c r="D93" s="293" t="s">
        <v>41</v>
      </c>
      <c r="E93" s="294">
        <v>27</v>
      </c>
      <c r="F93" s="295">
        <v>0</v>
      </c>
      <c r="G93" s="225">
        <f t="shared" ref="G93:G97" si="7">E93*F93</f>
        <v>0</v>
      </c>
    </row>
    <row r="94" spans="1:7" ht="29.25" customHeight="1" x14ac:dyDescent="0.2">
      <c r="A94" s="198">
        <v>65</v>
      </c>
      <c r="B94" s="106" t="s">
        <v>128</v>
      </c>
      <c r="C94" s="208" t="s">
        <v>352</v>
      </c>
      <c r="D94" s="293" t="s">
        <v>40</v>
      </c>
      <c r="E94" s="294">
        <v>122</v>
      </c>
      <c r="F94" s="295">
        <v>0</v>
      </c>
      <c r="G94" s="225">
        <f t="shared" si="7"/>
        <v>0</v>
      </c>
    </row>
    <row r="95" spans="1:7" ht="18" customHeight="1" x14ac:dyDescent="0.2">
      <c r="A95" s="198">
        <v>66</v>
      </c>
      <c r="B95" s="106" t="s">
        <v>128</v>
      </c>
      <c r="C95" s="208" t="s">
        <v>340</v>
      </c>
      <c r="D95" s="296" t="s">
        <v>365</v>
      </c>
      <c r="E95" s="294">
        <v>0.5</v>
      </c>
      <c r="F95" s="295">
        <v>0</v>
      </c>
      <c r="G95" s="225">
        <f t="shared" si="7"/>
        <v>0</v>
      </c>
    </row>
    <row r="96" spans="1:7" s="78" customFormat="1" ht="20.25" customHeight="1" x14ac:dyDescent="0.2">
      <c r="A96" s="198">
        <v>67</v>
      </c>
      <c r="B96" s="106" t="s">
        <v>342</v>
      </c>
      <c r="C96" s="208" t="s">
        <v>353</v>
      </c>
      <c r="D96" s="293" t="s">
        <v>125</v>
      </c>
      <c r="E96" s="294">
        <v>1.5</v>
      </c>
      <c r="F96" s="295">
        <v>0</v>
      </c>
      <c r="G96" s="225">
        <f t="shared" si="7"/>
        <v>0</v>
      </c>
    </row>
    <row r="97" spans="1:7" ht="13.5" thickBot="1" x14ac:dyDescent="0.25">
      <c r="A97" s="233">
        <v>68</v>
      </c>
      <c r="B97" s="141" t="s">
        <v>124</v>
      </c>
      <c r="C97" s="269" t="s">
        <v>344</v>
      </c>
      <c r="D97" s="297" t="s">
        <v>345</v>
      </c>
      <c r="E97" s="298">
        <v>1</v>
      </c>
      <c r="F97" s="299">
        <v>0</v>
      </c>
      <c r="G97" s="227">
        <f t="shared" si="7"/>
        <v>0</v>
      </c>
    </row>
    <row r="98" spans="1:7" ht="16.5" x14ac:dyDescent="0.2">
      <c r="B98" s="283"/>
      <c r="C98" s="284"/>
      <c r="D98" s="288"/>
      <c r="E98" s="289"/>
      <c r="F98" s="290"/>
      <c r="G98" s="222">
        <f>SUM(G92:G97)</f>
        <v>0</v>
      </c>
    </row>
    <row r="99" spans="1:7" ht="13.5" x14ac:dyDescent="0.25">
      <c r="B99" s="285" t="s">
        <v>213</v>
      </c>
      <c r="C99" s="286" t="s">
        <v>232</v>
      </c>
      <c r="D99" s="287"/>
      <c r="E99" s="287"/>
      <c r="F99" s="287"/>
      <c r="G99" s="287"/>
    </row>
    <row r="100" spans="1:7" ht="13.5" x14ac:dyDescent="0.25">
      <c r="B100" s="287"/>
      <c r="C100" s="287"/>
      <c r="D100" s="287"/>
      <c r="E100" s="287"/>
      <c r="F100" s="287"/>
      <c r="G100" s="287"/>
    </row>
  </sheetData>
  <mergeCells count="10">
    <mergeCell ref="C59:G59"/>
    <mergeCell ref="C29:G29"/>
    <mergeCell ref="C16:G16"/>
    <mergeCell ref="G1:G3"/>
    <mergeCell ref="A1:A3"/>
    <mergeCell ref="B1:B3"/>
    <mergeCell ref="C1:C3"/>
    <mergeCell ref="D1:D3"/>
    <mergeCell ref="E1:E3"/>
    <mergeCell ref="F1:F3"/>
  </mergeCells>
  <phoneticPr fontId="8" type="noConversion"/>
  <printOptions horizontalCentered="1"/>
  <pageMargins left="0.51181102362204722" right="0.51181102362204722" top="0.78740157480314965" bottom="0.39370078740157483" header="0.31496062992125984" footer="0.31496062992125984"/>
  <pageSetup paperSize="9" scale="83" orientation="portrait" verticalDpi="360" r:id="rId1"/>
  <rowBreaks count="2" manualBreakCount="2">
    <brk id="46" max="6" man="1"/>
    <brk id="89" max="6" man="1"/>
  </rowBreaks>
  <colBreaks count="1" manualBreakCount="1">
    <brk id="7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37C0-6B73-4A82-8F38-6BD7BBECCD67}">
  <dimension ref="A1:CS101"/>
  <sheetViews>
    <sheetView tabSelected="1" view="pageBreakPreview" zoomScale="115" zoomScaleNormal="100" zoomScaleSheetLayoutView="115" workbookViewId="0">
      <pane ySplit="4" topLeftCell="A85" activePane="bottomLeft" state="frozen"/>
      <selection pane="bottomLeft" activeCell="C111" sqref="C111"/>
    </sheetView>
  </sheetViews>
  <sheetFormatPr defaultColWidth="8.85546875" defaultRowHeight="15" x14ac:dyDescent="0.25"/>
  <cols>
    <col min="1" max="1" width="5.42578125" style="93" customWidth="1"/>
    <col min="2" max="2" width="10.7109375" style="92" customWidth="1"/>
    <col min="3" max="3" width="71.42578125" style="91" customWidth="1"/>
    <col min="4" max="4" width="4.140625" style="92" customWidth="1"/>
    <col min="5" max="5" width="8.28515625" style="91" customWidth="1"/>
    <col min="6" max="6" width="8.140625" style="91" customWidth="1"/>
    <col min="7" max="7" width="14.42578125" style="91" customWidth="1"/>
    <col min="8" max="97" width="8.85546875" style="91" customWidth="1"/>
    <col min="98" max="16384" width="8.85546875" style="91"/>
  </cols>
  <sheetData>
    <row r="1" spans="1:7" ht="9.6" customHeight="1" x14ac:dyDescent="0.25">
      <c r="A1" s="319" t="s">
        <v>174</v>
      </c>
      <c r="B1" s="322" t="s">
        <v>173</v>
      </c>
      <c r="C1" s="325" t="s">
        <v>172</v>
      </c>
      <c r="D1" s="328" t="s">
        <v>30</v>
      </c>
      <c r="E1" s="331" t="s">
        <v>171</v>
      </c>
      <c r="F1" s="334" t="s">
        <v>170</v>
      </c>
      <c r="G1" s="316" t="s">
        <v>169</v>
      </c>
    </row>
    <row r="2" spans="1:7" ht="11.45" customHeight="1" x14ac:dyDescent="0.25">
      <c r="A2" s="320"/>
      <c r="B2" s="323"/>
      <c r="C2" s="326"/>
      <c r="D2" s="329"/>
      <c r="E2" s="332"/>
      <c r="F2" s="335"/>
      <c r="G2" s="317"/>
    </row>
    <row r="3" spans="1:7" ht="13.15" customHeight="1" thickBot="1" x14ac:dyDescent="0.3">
      <c r="A3" s="321"/>
      <c r="B3" s="324"/>
      <c r="C3" s="327"/>
      <c r="D3" s="330"/>
      <c r="E3" s="333"/>
      <c r="F3" s="336"/>
      <c r="G3" s="318"/>
    </row>
    <row r="4" spans="1:7" ht="1.9" customHeight="1" thickBot="1" x14ac:dyDescent="0.3">
      <c r="A4" s="130"/>
      <c r="B4" s="130"/>
      <c r="C4" s="156"/>
      <c r="D4" s="155"/>
      <c r="E4" s="153"/>
      <c r="F4" s="154"/>
      <c r="G4" s="153"/>
    </row>
    <row r="5" spans="1:7" ht="22.15" customHeight="1" thickBot="1" x14ac:dyDescent="0.3">
      <c r="A5" s="152" t="s">
        <v>322</v>
      </c>
      <c r="B5" s="151"/>
      <c r="C5" s="150" t="s">
        <v>167</v>
      </c>
      <c r="D5" s="149"/>
      <c r="E5" s="149"/>
      <c r="F5" s="149"/>
      <c r="G5" s="148"/>
    </row>
    <row r="6" spans="1:7" ht="22.15" customHeight="1" thickBot="1" x14ac:dyDescent="0.3">
      <c r="A6" s="215" t="s">
        <v>323</v>
      </c>
      <c r="B6" s="216"/>
      <c r="C6" s="277" t="s">
        <v>165</v>
      </c>
      <c r="D6" s="199"/>
      <c r="E6" s="199"/>
      <c r="F6" s="199"/>
      <c r="G6" s="217"/>
    </row>
    <row r="7" spans="1:7" s="104" customFormat="1" ht="17.25" customHeight="1" x14ac:dyDescent="0.2">
      <c r="A7" s="251">
        <v>69</v>
      </c>
      <c r="B7" s="127">
        <v>184818231</v>
      </c>
      <c r="C7" s="252" t="s">
        <v>185</v>
      </c>
      <c r="D7" s="262" t="s">
        <v>41</v>
      </c>
      <c r="E7" s="144">
        <v>4</v>
      </c>
      <c r="F7" s="144">
        <v>0</v>
      </c>
      <c r="G7" s="254">
        <f>E7*F7</f>
        <v>0</v>
      </c>
    </row>
    <row r="8" spans="1:7" s="104" customFormat="1" ht="17.25" customHeight="1" x14ac:dyDescent="0.2">
      <c r="A8" s="189">
        <v>70</v>
      </c>
      <c r="B8" s="106">
        <v>184818232</v>
      </c>
      <c r="C8" s="101" t="s">
        <v>181</v>
      </c>
      <c r="D8" s="100" t="s">
        <v>41</v>
      </c>
      <c r="E8" s="99">
        <v>4</v>
      </c>
      <c r="F8" s="99">
        <v>0</v>
      </c>
      <c r="G8" s="255">
        <f t="shared" ref="G8:G33" si="0">E8*F8</f>
        <v>0</v>
      </c>
    </row>
    <row r="9" spans="1:7" s="104" customFormat="1" ht="17.25" customHeight="1" x14ac:dyDescent="0.2">
      <c r="A9" s="189">
        <v>71</v>
      </c>
      <c r="B9" s="106">
        <v>184818233</v>
      </c>
      <c r="C9" s="101" t="s">
        <v>186</v>
      </c>
      <c r="D9" s="100" t="s">
        <v>41</v>
      </c>
      <c r="E9" s="99">
        <v>6</v>
      </c>
      <c r="F9" s="99">
        <v>0</v>
      </c>
      <c r="G9" s="255">
        <f t="shared" si="0"/>
        <v>0</v>
      </c>
    </row>
    <row r="10" spans="1:7" s="104" customFormat="1" ht="17.25" customHeight="1" x14ac:dyDescent="0.2">
      <c r="A10" s="189">
        <v>72</v>
      </c>
      <c r="B10" s="106">
        <v>184818234</v>
      </c>
      <c r="C10" s="101" t="s">
        <v>187</v>
      </c>
      <c r="D10" s="100" t="s">
        <v>41</v>
      </c>
      <c r="E10" s="99">
        <v>2</v>
      </c>
      <c r="F10" s="99">
        <v>0</v>
      </c>
      <c r="G10" s="255">
        <f t="shared" si="0"/>
        <v>0</v>
      </c>
    </row>
    <row r="11" spans="1:7" s="104" customFormat="1" ht="17.25" customHeight="1" x14ac:dyDescent="0.2">
      <c r="A11" s="189">
        <v>73</v>
      </c>
      <c r="B11" s="106">
        <v>184818235</v>
      </c>
      <c r="C11" s="101" t="s">
        <v>188</v>
      </c>
      <c r="D11" s="100" t="s">
        <v>41</v>
      </c>
      <c r="E11" s="99">
        <v>1</v>
      </c>
      <c r="F11" s="99">
        <v>0</v>
      </c>
      <c r="G11" s="255">
        <f t="shared" si="0"/>
        <v>0</v>
      </c>
    </row>
    <row r="12" spans="1:7" s="104" customFormat="1" ht="17.25" customHeight="1" x14ac:dyDescent="0.2">
      <c r="A12" s="189">
        <v>74</v>
      </c>
      <c r="B12" s="106">
        <v>111212351</v>
      </c>
      <c r="C12" s="101" t="s">
        <v>182</v>
      </c>
      <c r="D12" s="100" t="s">
        <v>130</v>
      </c>
      <c r="E12" s="99">
        <v>55</v>
      </c>
      <c r="F12" s="99">
        <v>0</v>
      </c>
      <c r="G12" s="255">
        <f t="shared" si="0"/>
        <v>0</v>
      </c>
    </row>
    <row r="13" spans="1:7" s="104" customFormat="1" ht="17.25" customHeight="1" x14ac:dyDescent="0.2">
      <c r="A13" s="189">
        <v>75</v>
      </c>
      <c r="B13" s="106">
        <v>112201111</v>
      </c>
      <c r="C13" s="101" t="s">
        <v>183</v>
      </c>
      <c r="D13" s="100" t="s">
        <v>41</v>
      </c>
      <c r="E13" s="99">
        <v>5</v>
      </c>
      <c r="F13" s="99">
        <v>0</v>
      </c>
      <c r="G13" s="255">
        <f t="shared" si="0"/>
        <v>0</v>
      </c>
    </row>
    <row r="14" spans="1:7" s="104" customFormat="1" ht="17.25" customHeight="1" x14ac:dyDescent="0.2">
      <c r="A14" s="189">
        <v>76</v>
      </c>
      <c r="B14" s="106">
        <v>112201113</v>
      </c>
      <c r="C14" s="101" t="s">
        <v>184</v>
      </c>
      <c r="D14" s="100" t="s">
        <v>41</v>
      </c>
      <c r="E14" s="99">
        <v>3</v>
      </c>
      <c r="F14" s="99">
        <v>0</v>
      </c>
      <c r="G14" s="255">
        <f t="shared" si="0"/>
        <v>0</v>
      </c>
    </row>
    <row r="15" spans="1:7" s="104" customFormat="1" ht="28.5" customHeight="1" x14ac:dyDescent="0.2">
      <c r="A15" s="189">
        <v>77</v>
      </c>
      <c r="B15" s="106">
        <v>112201114</v>
      </c>
      <c r="C15" s="101" t="s">
        <v>205</v>
      </c>
      <c r="D15" s="100" t="s">
        <v>41</v>
      </c>
      <c r="E15" s="99">
        <v>3</v>
      </c>
      <c r="F15" s="99">
        <v>0</v>
      </c>
      <c r="G15" s="255">
        <f t="shared" si="0"/>
        <v>0</v>
      </c>
    </row>
    <row r="16" spans="1:7" s="104" customFormat="1" ht="17.25" customHeight="1" x14ac:dyDescent="0.2">
      <c r="A16" s="189">
        <v>78</v>
      </c>
      <c r="B16" s="106" t="s">
        <v>124</v>
      </c>
      <c r="C16" s="101" t="s">
        <v>206</v>
      </c>
      <c r="D16" s="100" t="s">
        <v>41</v>
      </c>
      <c r="E16" s="99">
        <v>1</v>
      </c>
      <c r="F16" s="99">
        <v>0</v>
      </c>
      <c r="G16" s="255">
        <f t="shared" si="0"/>
        <v>0</v>
      </c>
    </row>
    <row r="17" spans="1:9" s="104" customFormat="1" ht="26.45" customHeight="1" x14ac:dyDescent="0.2">
      <c r="A17" s="189">
        <v>79</v>
      </c>
      <c r="B17" s="106">
        <v>184813511</v>
      </c>
      <c r="C17" s="101" t="s">
        <v>357</v>
      </c>
      <c r="D17" s="100" t="s">
        <v>130</v>
      </c>
      <c r="E17" s="99">
        <v>220</v>
      </c>
      <c r="F17" s="99">
        <v>0</v>
      </c>
      <c r="G17" s="255">
        <f t="shared" si="0"/>
        <v>0</v>
      </c>
    </row>
    <row r="18" spans="1:9" s="104" customFormat="1" ht="18" customHeight="1" x14ac:dyDescent="0.2">
      <c r="A18" s="189">
        <v>80</v>
      </c>
      <c r="B18" s="106" t="s">
        <v>128</v>
      </c>
      <c r="C18" s="101" t="s">
        <v>164</v>
      </c>
      <c r="D18" s="100" t="s">
        <v>131</v>
      </c>
      <c r="E18" s="99">
        <v>0.11</v>
      </c>
      <c r="F18" s="99">
        <v>0</v>
      </c>
      <c r="G18" s="255">
        <f t="shared" si="0"/>
        <v>0</v>
      </c>
    </row>
    <row r="19" spans="1:9" s="104" customFormat="1" ht="28.5" customHeight="1" x14ac:dyDescent="0.2">
      <c r="A19" s="189">
        <v>81</v>
      </c>
      <c r="B19" s="106">
        <v>111301111</v>
      </c>
      <c r="C19" s="101" t="s">
        <v>189</v>
      </c>
      <c r="D19" s="106" t="s">
        <v>138</v>
      </c>
      <c r="E19" s="99">
        <v>210</v>
      </c>
      <c r="F19" s="99">
        <v>0</v>
      </c>
      <c r="G19" s="255">
        <f t="shared" si="0"/>
        <v>0</v>
      </c>
    </row>
    <row r="20" spans="1:9" s="104" customFormat="1" ht="27" customHeight="1" x14ac:dyDescent="0.2">
      <c r="A20" s="189">
        <v>82</v>
      </c>
      <c r="B20" s="106">
        <v>181311103</v>
      </c>
      <c r="C20" s="101" t="s">
        <v>235</v>
      </c>
      <c r="D20" s="106" t="s">
        <v>138</v>
      </c>
      <c r="E20" s="99">
        <v>220</v>
      </c>
      <c r="F20" s="99">
        <v>0</v>
      </c>
      <c r="G20" s="255">
        <f t="shared" si="0"/>
        <v>0</v>
      </c>
    </row>
    <row r="21" spans="1:9" s="104" customFormat="1" ht="29.25" customHeight="1" x14ac:dyDescent="0.2">
      <c r="A21" s="189">
        <v>83</v>
      </c>
      <c r="B21" s="106">
        <v>181311103</v>
      </c>
      <c r="C21" s="101" t="s">
        <v>243</v>
      </c>
      <c r="D21" s="106" t="s">
        <v>138</v>
      </c>
      <c r="E21" s="99">
        <v>300</v>
      </c>
      <c r="F21" s="99">
        <v>0</v>
      </c>
      <c r="G21" s="255">
        <f t="shared" si="0"/>
        <v>0</v>
      </c>
    </row>
    <row r="22" spans="1:9" s="104" customFormat="1" ht="27" customHeight="1" x14ac:dyDescent="0.2">
      <c r="A22" s="189">
        <v>84</v>
      </c>
      <c r="B22" s="106">
        <v>181311104</v>
      </c>
      <c r="C22" s="101" t="s">
        <v>266</v>
      </c>
      <c r="D22" s="106" t="s">
        <v>138</v>
      </c>
      <c r="E22" s="99">
        <v>10</v>
      </c>
      <c r="F22" s="99">
        <v>0</v>
      </c>
      <c r="G22" s="255">
        <f t="shared" si="0"/>
        <v>0</v>
      </c>
    </row>
    <row r="23" spans="1:9" s="104" customFormat="1" ht="16.5" customHeight="1" x14ac:dyDescent="0.2">
      <c r="A23" s="189">
        <v>85</v>
      </c>
      <c r="B23" s="106">
        <v>183403111</v>
      </c>
      <c r="C23" s="101" t="s">
        <v>163</v>
      </c>
      <c r="D23" s="100" t="s">
        <v>130</v>
      </c>
      <c r="E23" s="99">
        <v>20</v>
      </c>
      <c r="F23" s="99">
        <v>0</v>
      </c>
      <c r="G23" s="255">
        <f t="shared" si="0"/>
        <v>0</v>
      </c>
    </row>
    <row r="24" spans="1:9" s="104" customFormat="1" ht="16.5" customHeight="1" x14ac:dyDescent="0.2">
      <c r="A24" s="189">
        <v>86</v>
      </c>
      <c r="B24" s="106">
        <v>183403114</v>
      </c>
      <c r="C24" s="101" t="s">
        <v>162</v>
      </c>
      <c r="D24" s="100" t="s">
        <v>130</v>
      </c>
      <c r="E24" s="99">
        <v>200</v>
      </c>
      <c r="F24" s="99">
        <v>0</v>
      </c>
      <c r="G24" s="255">
        <f t="shared" si="0"/>
        <v>0</v>
      </c>
    </row>
    <row r="25" spans="1:9" s="104" customFormat="1" ht="16.899999999999999" customHeight="1" x14ac:dyDescent="0.2">
      <c r="A25" s="189">
        <v>87</v>
      </c>
      <c r="B25" s="106">
        <v>183403153</v>
      </c>
      <c r="C25" s="101" t="s">
        <v>356</v>
      </c>
      <c r="D25" s="100" t="s">
        <v>130</v>
      </c>
      <c r="E25" s="99">
        <v>520</v>
      </c>
      <c r="F25" s="99">
        <v>0</v>
      </c>
      <c r="G25" s="255">
        <f>E25*F25</f>
        <v>0</v>
      </c>
    </row>
    <row r="26" spans="1:9" s="104" customFormat="1" ht="16.899999999999999" customHeight="1" x14ac:dyDescent="0.2">
      <c r="A26" s="189">
        <v>88</v>
      </c>
      <c r="B26" s="106" t="s">
        <v>128</v>
      </c>
      <c r="C26" s="101" t="s">
        <v>161</v>
      </c>
      <c r="D26" s="102" t="s">
        <v>136</v>
      </c>
      <c r="E26" s="99">
        <v>11</v>
      </c>
      <c r="F26" s="99">
        <v>0</v>
      </c>
      <c r="G26" s="255">
        <f t="shared" si="0"/>
        <v>0</v>
      </c>
    </row>
    <row r="27" spans="1:9" s="276" customFormat="1" ht="16.899999999999999" customHeight="1" x14ac:dyDescent="0.2">
      <c r="A27" s="189">
        <v>89</v>
      </c>
      <c r="B27" s="272" t="s">
        <v>128</v>
      </c>
      <c r="C27" s="273" t="s">
        <v>267</v>
      </c>
      <c r="D27" s="274" t="s">
        <v>268</v>
      </c>
      <c r="E27" s="275">
        <v>30</v>
      </c>
      <c r="F27" s="99">
        <v>0</v>
      </c>
      <c r="G27" s="255">
        <f t="shared" si="0"/>
        <v>0</v>
      </c>
    </row>
    <row r="28" spans="1:9" s="104" customFormat="1" ht="16.899999999999999" customHeight="1" x14ac:dyDescent="0.2">
      <c r="A28" s="189">
        <v>90</v>
      </c>
      <c r="B28" s="106" t="s">
        <v>124</v>
      </c>
      <c r="C28" s="101" t="s">
        <v>321</v>
      </c>
      <c r="D28" s="102" t="s">
        <v>40</v>
      </c>
      <c r="E28" s="99">
        <v>119</v>
      </c>
      <c r="F28" s="99">
        <v>0</v>
      </c>
      <c r="G28" s="255">
        <f t="shared" si="0"/>
        <v>0</v>
      </c>
    </row>
    <row r="29" spans="1:9" s="104" customFormat="1" ht="16.899999999999999" customHeight="1" x14ac:dyDescent="0.2">
      <c r="A29" s="189">
        <v>91</v>
      </c>
      <c r="B29" s="106" t="s">
        <v>124</v>
      </c>
      <c r="C29" s="101" t="s">
        <v>358</v>
      </c>
      <c r="D29" s="102" t="s">
        <v>125</v>
      </c>
      <c r="E29" s="99">
        <v>15</v>
      </c>
      <c r="F29" s="99">
        <v>0</v>
      </c>
      <c r="G29" s="255">
        <f t="shared" si="0"/>
        <v>0</v>
      </c>
      <c r="I29" s="271"/>
    </row>
    <row r="30" spans="1:9" s="104" customFormat="1" ht="16.899999999999999" customHeight="1" x14ac:dyDescent="0.2">
      <c r="A30" s="189">
        <v>92</v>
      </c>
      <c r="B30" s="106" t="s">
        <v>124</v>
      </c>
      <c r="C30" s="101" t="s">
        <v>190</v>
      </c>
      <c r="D30" s="102" t="s">
        <v>125</v>
      </c>
      <c r="E30" s="99">
        <v>8.5</v>
      </c>
      <c r="F30" s="99">
        <v>0</v>
      </c>
      <c r="G30" s="255">
        <f t="shared" si="0"/>
        <v>0</v>
      </c>
      <c r="I30" s="271"/>
    </row>
    <row r="31" spans="1:9" s="104" customFormat="1" ht="16.899999999999999" customHeight="1" x14ac:dyDescent="0.2">
      <c r="A31" s="189">
        <v>93</v>
      </c>
      <c r="B31" s="106" t="s">
        <v>124</v>
      </c>
      <c r="C31" s="101" t="s">
        <v>191</v>
      </c>
      <c r="D31" s="102" t="s">
        <v>125</v>
      </c>
      <c r="E31" s="99">
        <v>2.8</v>
      </c>
      <c r="F31" s="99">
        <v>0</v>
      </c>
      <c r="G31" s="255">
        <f t="shared" si="0"/>
        <v>0</v>
      </c>
      <c r="I31" s="271"/>
    </row>
    <row r="32" spans="1:9" s="104" customFormat="1" ht="16.5" customHeight="1" x14ac:dyDescent="0.2">
      <c r="A32" s="189">
        <v>94</v>
      </c>
      <c r="B32" s="106">
        <v>998231311</v>
      </c>
      <c r="C32" s="101" t="s">
        <v>234</v>
      </c>
      <c r="D32" s="100" t="s">
        <v>125</v>
      </c>
      <c r="E32" s="99">
        <v>45</v>
      </c>
      <c r="F32" s="99">
        <v>0</v>
      </c>
      <c r="G32" s="255">
        <f t="shared" si="0"/>
        <v>0</v>
      </c>
    </row>
    <row r="33" spans="1:7" s="104" customFormat="1" ht="18.600000000000001" customHeight="1" thickBot="1" x14ac:dyDescent="0.25">
      <c r="A33" s="253">
        <v>95</v>
      </c>
      <c r="B33" s="141" t="s">
        <v>124</v>
      </c>
      <c r="C33" s="147" t="s">
        <v>160</v>
      </c>
      <c r="D33" s="240" t="s">
        <v>38</v>
      </c>
      <c r="E33" s="146">
        <v>1</v>
      </c>
      <c r="F33" s="146">
        <v>0</v>
      </c>
      <c r="G33" s="256">
        <f t="shared" si="0"/>
        <v>0</v>
      </c>
    </row>
    <row r="34" spans="1:7" s="104" customFormat="1" ht="22.5" customHeight="1" x14ac:dyDescent="0.2">
      <c r="A34" s="140"/>
      <c r="B34" s="140"/>
      <c r="D34" s="140"/>
      <c r="E34" s="140"/>
      <c r="F34" s="95" t="s">
        <v>31</v>
      </c>
      <c r="G34" s="222">
        <f>SUM(G7:G33)</f>
        <v>0</v>
      </c>
    </row>
    <row r="35" spans="1:7" s="104" customFormat="1" ht="12.75" customHeight="1" thickBot="1" x14ac:dyDescent="0.25">
      <c r="A35" s="140"/>
      <c r="B35" s="140"/>
      <c r="D35" s="140"/>
      <c r="E35" s="140"/>
      <c r="F35" s="95"/>
      <c r="G35" s="261"/>
    </row>
    <row r="36" spans="1:7" ht="22.15" customHeight="1" thickBot="1" x14ac:dyDescent="0.3">
      <c r="A36" s="215" t="s">
        <v>324</v>
      </c>
      <c r="B36" s="216"/>
      <c r="C36" s="277" t="s">
        <v>39</v>
      </c>
      <c r="D36" s="199"/>
      <c r="E36" s="199"/>
      <c r="F36" s="199"/>
      <c r="G36" s="217"/>
    </row>
    <row r="37" spans="1:7" ht="17.25" customHeight="1" x14ac:dyDescent="0.25">
      <c r="A37" s="128">
        <v>96</v>
      </c>
      <c r="B37" s="127">
        <v>183101221</v>
      </c>
      <c r="C37" s="145" t="s">
        <v>192</v>
      </c>
      <c r="D37" s="127" t="s">
        <v>41</v>
      </c>
      <c r="E37" s="144">
        <v>10</v>
      </c>
      <c r="F37" s="144">
        <v>0</v>
      </c>
      <c r="G37" s="254">
        <f>E37*F37</f>
        <v>0</v>
      </c>
    </row>
    <row r="38" spans="1:7" ht="17.25" customHeight="1" x14ac:dyDescent="0.25">
      <c r="A38" s="103">
        <v>97</v>
      </c>
      <c r="B38" s="106">
        <v>184102116</v>
      </c>
      <c r="C38" s="120" t="s">
        <v>193</v>
      </c>
      <c r="D38" s="106" t="s">
        <v>41</v>
      </c>
      <c r="E38" s="99">
        <v>10</v>
      </c>
      <c r="F38" s="99">
        <v>0</v>
      </c>
      <c r="G38" s="255">
        <f t="shared" ref="G38:G73" si="1">E38*F38</f>
        <v>0</v>
      </c>
    </row>
    <row r="39" spans="1:7" ht="17.25" customHeight="1" x14ac:dyDescent="0.25">
      <c r="A39" s="103">
        <v>98</v>
      </c>
      <c r="B39" s="106" t="s">
        <v>128</v>
      </c>
      <c r="C39" s="120" t="s">
        <v>158</v>
      </c>
      <c r="D39" s="106" t="s">
        <v>151</v>
      </c>
      <c r="E39" s="99">
        <v>5</v>
      </c>
      <c r="F39" s="99">
        <v>0</v>
      </c>
      <c r="G39" s="255">
        <f t="shared" si="1"/>
        <v>0</v>
      </c>
    </row>
    <row r="40" spans="1:7" ht="17.25" customHeight="1" x14ac:dyDescent="0.25">
      <c r="A40" s="103">
        <v>99</v>
      </c>
      <c r="B40" s="106">
        <v>184215133</v>
      </c>
      <c r="C40" s="120" t="s">
        <v>194</v>
      </c>
      <c r="D40" s="106" t="s">
        <v>41</v>
      </c>
      <c r="E40" s="99">
        <v>10</v>
      </c>
      <c r="F40" s="99">
        <v>0</v>
      </c>
      <c r="G40" s="255">
        <f t="shared" si="1"/>
        <v>0</v>
      </c>
    </row>
    <row r="41" spans="1:7" ht="17.25" customHeight="1" x14ac:dyDescent="0.25">
      <c r="A41" s="103">
        <v>100</v>
      </c>
      <c r="B41" s="106" t="s">
        <v>128</v>
      </c>
      <c r="C41" s="120" t="s">
        <v>157</v>
      </c>
      <c r="D41" s="106" t="s">
        <v>156</v>
      </c>
      <c r="E41" s="99">
        <v>10</v>
      </c>
      <c r="F41" s="99">
        <v>0</v>
      </c>
      <c r="G41" s="255">
        <f t="shared" si="1"/>
        <v>0</v>
      </c>
    </row>
    <row r="42" spans="1:7" ht="17.25" customHeight="1" x14ac:dyDescent="0.25">
      <c r="A42" s="103">
        <v>101</v>
      </c>
      <c r="B42" s="106">
        <v>184501141</v>
      </c>
      <c r="C42" s="120" t="s">
        <v>195</v>
      </c>
      <c r="D42" s="106" t="s">
        <v>146</v>
      </c>
      <c r="E42" s="99">
        <v>3</v>
      </c>
      <c r="F42" s="99">
        <v>0</v>
      </c>
      <c r="G42" s="255">
        <f t="shared" si="1"/>
        <v>0</v>
      </c>
    </row>
    <row r="43" spans="1:7" ht="17.25" customHeight="1" x14ac:dyDescent="0.25">
      <c r="A43" s="103">
        <v>102</v>
      </c>
      <c r="B43" s="106" t="s">
        <v>128</v>
      </c>
      <c r="C43" s="120" t="s">
        <v>155</v>
      </c>
      <c r="D43" s="106" t="s">
        <v>146</v>
      </c>
      <c r="E43" s="99">
        <v>3</v>
      </c>
      <c r="F43" s="99">
        <v>0</v>
      </c>
      <c r="G43" s="255">
        <f t="shared" si="1"/>
        <v>0</v>
      </c>
    </row>
    <row r="44" spans="1:7" ht="17.25" customHeight="1" x14ac:dyDescent="0.25">
      <c r="A44" s="103">
        <v>103</v>
      </c>
      <c r="B44" s="106">
        <v>185802114</v>
      </c>
      <c r="C44" s="120" t="s">
        <v>154</v>
      </c>
      <c r="D44" s="106" t="s">
        <v>125</v>
      </c>
      <c r="E44" s="143">
        <v>5.0000000000000001E-4</v>
      </c>
      <c r="F44" s="99">
        <v>0</v>
      </c>
      <c r="G44" s="255">
        <f t="shared" si="1"/>
        <v>0</v>
      </c>
    </row>
    <row r="45" spans="1:7" ht="17.25" customHeight="1" x14ac:dyDescent="0.25">
      <c r="A45" s="103">
        <v>104</v>
      </c>
      <c r="B45" s="106" t="s">
        <v>128</v>
      </c>
      <c r="C45" s="120" t="s">
        <v>149</v>
      </c>
      <c r="D45" s="106" t="s">
        <v>41</v>
      </c>
      <c r="E45" s="99">
        <v>50</v>
      </c>
      <c r="F45" s="99">
        <v>0</v>
      </c>
      <c r="G45" s="255">
        <f t="shared" si="1"/>
        <v>0</v>
      </c>
    </row>
    <row r="46" spans="1:7" ht="17.25" customHeight="1" x14ac:dyDescent="0.25">
      <c r="A46" s="103">
        <v>105</v>
      </c>
      <c r="B46" s="106">
        <v>184215412</v>
      </c>
      <c r="C46" s="120" t="s">
        <v>153</v>
      </c>
      <c r="D46" s="106" t="s">
        <v>41</v>
      </c>
      <c r="E46" s="99">
        <v>10</v>
      </c>
      <c r="F46" s="99">
        <v>0</v>
      </c>
      <c r="G46" s="255">
        <f t="shared" si="1"/>
        <v>0</v>
      </c>
    </row>
    <row r="47" spans="1:7" ht="17.25" customHeight="1" x14ac:dyDescent="0.25">
      <c r="A47" s="103">
        <v>106</v>
      </c>
      <c r="B47" s="106">
        <v>184911421</v>
      </c>
      <c r="C47" s="120" t="s">
        <v>147</v>
      </c>
      <c r="D47" s="106" t="s">
        <v>146</v>
      </c>
      <c r="E47" s="99">
        <v>10</v>
      </c>
      <c r="F47" s="99">
        <v>0</v>
      </c>
      <c r="G47" s="255">
        <f t="shared" si="1"/>
        <v>0</v>
      </c>
    </row>
    <row r="48" spans="1:7" ht="17.25" customHeight="1" x14ac:dyDescent="0.25">
      <c r="A48" s="103">
        <v>107</v>
      </c>
      <c r="B48" s="106" t="s">
        <v>128</v>
      </c>
      <c r="C48" s="120" t="s">
        <v>145</v>
      </c>
      <c r="D48" s="106" t="s">
        <v>151</v>
      </c>
      <c r="E48" s="99">
        <v>1</v>
      </c>
      <c r="F48" s="99">
        <v>0</v>
      </c>
      <c r="G48" s="255">
        <f t="shared" si="1"/>
        <v>0</v>
      </c>
    </row>
    <row r="49" spans="1:7" ht="17.25" customHeight="1" x14ac:dyDescent="0.25">
      <c r="A49" s="103">
        <v>108</v>
      </c>
      <c r="B49" s="106" t="s">
        <v>128</v>
      </c>
      <c r="C49" s="120" t="s">
        <v>367</v>
      </c>
      <c r="D49" s="106" t="s">
        <v>151</v>
      </c>
      <c r="E49" s="99">
        <v>4</v>
      </c>
      <c r="F49" s="99">
        <v>0</v>
      </c>
      <c r="G49" s="255">
        <f t="shared" si="1"/>
        <v>0</v>
      </c>
    </row>
    <row r="50" spans="1:7" ht="17.25" customHeight="1" x14ac:dyDescent="0.25">
      <c r="A50" s="103">
        <v>109</v>
      </c>
      <c r="B50" s="106">
        <v>185804311</v>
      </c>
      <c r="C50" s="120" t="s">
        <v>368</v>
      </c>
      <c r="D50" s="106" t="s">
        <v>151</v>
      </c>
      <c r="E50" s="99">
        <v>3</v>
      </c>
      <c r="F50" s="99">
        <v>0</v>
      </c>
      <c r="G50" s="255">
        <f t="shared" si="1"/>
        <v>0</v>
      </c>
    </row>
    <row r="51" spans="1:7" ht="17.25" customHeight="1" x14ac:dyDescent="0.25">
      <c r="A51" s="103">
        <v>110</v>
      </c>
      <c r="B51" s="106">
        <v>185851121</v>
      </c>
      <c r="C51" s="120" t="s">
        <v>152</v>
      </c>
      <c r="D51" s="106" t="s">
        <v>151</v>
      </c>
      <c r="E51" s="99">
        <v>4</v>
      </c>
      <c r="F51" s="99">
        <v>0</v>
      </c>
      <c r="G51" s="255">
        <f t="shared" si="1"/>
        <v>0</v>
      </c>
    </row>
    <row r="52" spans="1:7" ht="17.25" customHeight="1" x14ac:dyDescent="0.25">
      <c r="A52" s="103">
        <v>111</v>
      </c>
      <c r="B52" s="106">
        <v>185851129</v>
      </c>
      <c r="C52" s="120" t="s">
        <v>359</v>
      </c>
      <c r="D52" s="106" t="s">
        <v>151</v>
      </c>
      <c r="E52" s="99">
        <v>4</v>
      </c>
      <c r="F52" s="99">
        <v>0</v>
      </c>
      <c r="G52" s="255">
        <f>E52*F52</f>
        <v>0</v>
      </c>
    </row>
    <row r="53" spans="1:7" ht="17.25" customHeight="1" x14ac:dyDescent="0.25">
      <c r="A53" s="103">
        <v>112</v>
      </c>
      <c r="B53" s="106">
        <v>184801121</v>
      </c>
      <c r="C53" s="120" t="s">
        <v>150</v>
      </c>
      <c r="D53" s="106" t="s">
        <v>41</v>
      </c>
      <c r="E53" s="99">
        <v>10</v>
      </c>
      <c r="F53" s="99">
        <v>0</v>
      </c>
      <c r="G53" s="255">
        <f t="shared" si="1"/>
        <v>0</v>
      </c>
    </row>
    <row r="54" spans="1:7" s="104" customFormat="1" ht="17.25" customHeight="1" x14ac:dyDescent="0.2">
      <c r="A54" s="103">
        <v>113</v>
      </c>
      <c r="B54" s="106">
        <v>183101114</v>
      </c>
      <c r="C54" s="120" t="s">
        <v>197</v>
      </c>
      <c r="D54" s="106" t="s">
        <v>41</v>
      </c>
      <c r="E54" s="99">
        <v>35</v>
      </c>
      <c r="F54" s="99">
        <v>0</v>
      </c>
      <c r="G54" s="255">
        <f t="shared" si="1"/>
        <v>0</v>
      </c>
    </row>
    <row r="55" spans="1:7" s="104" customFormat="1" ht="17.25" customHeight="1" x14ac:dyDescent="0.2">
      <c r="A55" s="103">
        <v>114</v>
      </c>
      <c r="B55" s="106">
        <v>184102113</v>
      </c>
      <c r="C55" s="120" t="s">
        <v>196</v>
      </c>
      <c r="D55" s="106" t="s">
        <v>41</v>
      </c>
      <c r="E55" s="99">
        <v>35</v>
      </c>
      <c r="F55" s="99">
        <v>0</v>
      </c>
      <c r="G55" s="255">
        <f t="shared" si="1"/>
        <v>0</v>
      </c>
    </row>
    <row r="56" spans="1:7" s="104" customFormat="1" ht="17.25" customHeight="1" x14ac:dyDescent="0.2">
      <c r="A56" s="103">
        <v>115</v>
      </c>
      <c r="B56" s="106">
        <v>183101113</v>
      </c>
      <c r="C56" s="120" t="s">
        <v>198</v>
      </c>
      <c r="D56" s="106" t="s">
        <v>41</v>
      </c>
      <c r="E56" s="99">
        <v>129</v>
      </c>
      <c r="F56" s="99">
        <v>0</v>
      </c>
      <c r="G56" s="255">
        <f t="shared" si="1"/>
        <v>0</v>
      </c>
    </row>
    <row r="57" spans="1:7" s="104" customFormat="1" ht="17.25" customHeight="1" x14ac:dyDescent="0.2">
      <c r="A57" s="103">
        <v>116</v>
      </c>
      <c r="B57" s="106">
        <v>184102112</v>
      </c>
      <c r="C57" s="120" t="s">
        <v>199</v>
      </c>
      <c r="D57" s="106" t="s">
        <v>41</v>
      </c>
      <c r="E57" s="99">
        <v>129</v>
      </c>
      <c r="F57" s="99">
        <v>0</v>
      </c>
      <c r="G57" s="255">
        <f t="shared" si="1"/>
        <v>0</v>
      </c>
    </row>
    <row r="58" spans="1:7" s="238" customFormat="1" ht="17.25" customHeight="1" x14ac:dyDescent="0.2">
      <c r="A58" s="103">
        <v>117</v>
      </c>
      <c r="B58" s="106" t="s">
        <v>128</v>
      </c>
      <c r="C58" s="120" t="s">
        <v>360</v>
      </c>
      <c r="D58" s="106" t="s">
        <v>41</v>
      </c>
      <c r="E58" s="99">
        <v>1</v>
      </c>
      <c r="F58" s="99">
        <v>0</v>
      </c>
      <c r="G58" s="255">
        <f t="shared" si="1"/>
        <v>0</v>
      </c>
    </row>
    <row r="59" spans="1:7" s="104" customFormat="1" ht="17.25" customHeight="1" x14ac:dyDescent="0.2">
      <c r="A59" s="103">
        <v>118</v>
      </c>
      <c r="B59" s="106">
        <v>185802114</v>
      </c>
      <c r="C59" s="120" t="s">
        <v>236</v>
      </c>
      <c r="D59" s="106" t="s">
        <v>125</v>
      </c>
      <c r="E59" s="314">
        <v>3.3E-3</v>
      </c>
      <c r="F59" s="99">
        <v>0</v>
      </c>
      <c r="G59" s="255">
        <f t="shared" si="1"/>
        <v>0</v>
      </c>
    </row>
    <row r="60" spans="1:7" s="104" customFormat="1" ht="17.25" customHeight="1" x14ac:dyDescent="0.2">
      <c r="A60" s="103">
        <v>119</v>
      </c>
      <c r="B60" s="106" t="s">
        <v>128</v>
      </c>
      <c r="C60" s="120" t="s">
        <v>149</v>
      </c>
      <c r="D60" s="106" t="s">
        <v>41</v>
      </c>
      <c r="E60" s="99">
        <v>328</v>
      </c>
      <c r="F60" s="99">
        <v>0</v>
      </c>
      <c r="G60" s="255">
        <f t="shared" si="1"/>
        <v>0</v>
      </c>
    </row>
    <row r="61" spans="1:7" s="104" customFormat="1" ht="17.25" customHeight="1" x14ac:dyDescent="0.2">
      <c r="A61" s="103">
        <v>120</v>
      </c>
      <c r="B61" s="106">
        <v>183111112</v>
      </c>
      <c r="C61" s="120" t="s">
        <v>200</v>
      </c>
      <c r="D61" s="106" t="s">
        <v>41</v>
      </c>
      <c r="E61" s="99">
        <v>269</v>
      </c>
      <c r="F61" s="99">
        <v>0</v>
      </c>
      <c r="G61" s="255">
        <f t="shared" si="1"/>
        <v>0</v>
      </c>
    </row>
    <row r="62" spans="1:7" s="104" customFormat="1" ht="17.25" customHeight="1" x14ac:dyDescent="0.2">
      <c r="A62" s="103">
        <v>121</v>
      </c>
      <c r="B62" s="106">
        <v>183211322</v>
      </c>
      <c r="C62" s="120" t="s">
        <v>201</v>
      </c>
      <c r="D62" s="106" t="s">
        <v>41</v>
      </c>
      <c r="E62" s="99">
        <v>269</v>
      </c>
      <c r="F62" s="99">
        <v>0</v>
      </c>
      <c r="G62" s="255">
        <f t="shared" si="1"/>
        <v>0</v>
      </c>
    </row>
    <row r="63" spans="1:7" s="104" customFormat="1" ht="17.25" customHeight="1" x14ac:dyDescent="0.2">
      <c r="A63" s="103">
        <v>122</v>
      </c>
      <c r="B63" s="106">
        <v>183111111</v>
      </c>
      <c r="C63" s="120" t="s">
        <v>202</v>
      </c>
      <c r="D63" s="106" t="s">
        <v>41</v>
      </c>
      <c r="E63" s="99">
        <v>565</v>
      </c>
      <c r="F63" s="99">
        <v>0</v>
      </c>
      <c r="G63" s="255">
        <f t="shared" si="1"/>
        <v>0</v>
      </c>
    </row>
    <row r="64" spans="1:7" s="104" customFormat="1" ht="17.25" customHeight="1" x14ac:dyDescent="0.2">
      <c r="A64" s="103">
        <v>123</v>
      </c>
      <c r="B64" s="106">
        <v>183211313</v>
      </c>
      <c r="C64" s="120" t="s">
        <v>42</v>
      </c>
      <c r="D64" s="106" t="s">
        <v>41</v>
      </c>
      <c r="E64" s="99">
        <v>565</v>
      </c>
      <c r="F64" s="99">
        <v>0</v>
      </c>
      <c r="G64" s="255">
        <f t="shared" si="1"/>
        <v>0</v>
      </c>
    </row>
    <row r="65" spans="1:97" s="104" customFormat="1" ht="17.25" customHeight="1" x14ac:dyDescent="0.2">
      <c r="A65" s="103">
        <v>124</v>
      </c>
      <c r="B65" s="106">
        <v>185804111</v>
      </c>
      <c r="C65" s="120" t="s">
        <v>148</v>
      </c>
      <c r="D65" s="106" t="s">
        <v>134</v>
      </c>
      <c r="E65" s="99">
        <v>220</v>
      </c>
      <c r="F65" s="99">
        <v>0</v>
      </c>
      <c r="G65" s="255">
        <f t="shared" si="1"/>
        <v>0</v>
      </c>
    </row>
    <row r="66" spans="1:97" ht="17.25" customHeight="1" x14ac:dyDescent="0.25">
      <c r="A66" s="103">
        <v>125</v>
      </c>
      <c r="B66" s="106">
        <v>184911421</v>
      </c>
      <c r="C66" s="120" t="s">
        <v>147</v>
      </c>
      <c r="D66" s="106" t="s">
        <v>146</v>
      </c>
      <c r="E66" s="99">
        <v>220</v>
      </c>
      <c r="F66" s="99">
        <v>0</v>
      </c>
      <c r="G66" s="255">
        <f>E66*F66</f>
        <v>0</v>
      </c>
    </row>
    <row r="67" spans="1:97" ht="17.25" customHeight="1" x14ac:dyDescent="0.25">
      <c r="A67" s="103">
        <v>126</v>
      </c>
      <c r="B67" s="106">
        <v>185804312</v>
      </c>
      <c r="C67" s="120" t="s">
        <v>370</v>
      </c>
      <c r="D67" s="106" t="s">
        <v>144</v>
      </c>
      <c r="E67" s="99">
        <v>13.2</v>
      </c>
      <c r="F67" s="99">
        <v>0</v>
      </c>
      <c r="G67" s="255">
        <f t="shared" si="1"/>
        <v>0</v>
      </c>
    </row>
    <row r="68" spans="1:97" s="104" customFormat="1" ht="17.25" customHeight="1" x14ac:dyDescent="0.2">
      <c r="A68" s="103">
        <v>127</v>
      </c>
      <c r="B68" s="106" t="s">
        <v>128</v>
      </c>
      <c r="C68" s="120" t="s">
        <v>369</v>
      </c>
      <c r="D68" s="106" t="s">
        <v>144</v>
      </c>
      <c r="E68" s="99">
        <v>17.600000000000001</v>
      </c>
      <c r="F68" s="99">
        <v>0</v>
      </c>
      <c r="G68" s="255">
        <f t="shared" si="1"/>
        <v>0</v>
      </c>
    </row>
    <row r="69" spans="1:97" s="104" customFormat="1" ht="17.25" customHeight="1" x14ac:dyDescent="0.2">
      <c r="A69" s="103">
        <v>128</v>
      </c>
      <c r="B69" s="106" t="s">
        <v>128</v>
      </c>
      <c r="C69" s="120" t="s">
        <v>145</v>
      </c>
      <c r="D69" s="106" t="s">
        <v>144</v>
      </c>
      <c r="E69" s="99">
        <v>22</v>
      </c>
      <c r="F69" s="99">
        <v>0</v>
      </c>
      <c r="G69" s="255">
        <f t="shared" si="1"/>
        <v>0</v>
      </c>
    </row>
    <row r="70" spans="1:97" s="104" customFormat="1" ht="17.25" customHeight="1" x14ac:dyDescent="0.2">
      <c r="A70" s="103">
        <v>129</v>
      </c>
      <c r="B70" s="106">
        <v>185851121</v>
      </c>
      <c r="C70" s="120" t="s">
        <v>152</v>
      </c>
      <c r="D70" s="106" t="s">
        <v>151</v>
      </c>
      <c r="E70" s="99">
        <v>17.600000000000001</v>
      </c>
      <c r="F70" s="99">
        <v>0</v>
      </c>
      <c r="G70" s="255">
        <f t="shared" si="1"/>
        <v>0</v>
      </c>
    </row>
    <row r="71" spans="1:97" s="104" customFormat="1" ht="17.25" customHeight="1" x14ac:dyDescent="0.2">
      <c r="A71" s="103">
        <v>130</v>
      </c>
      <c r="B71" s="106">
        <v>185851129</v>
      </c>
      <c r="C71" s="120" t="s">
        <v>359</v>
      </c>
      <c r="D71" s="106" t="s">
        <v>151</v>
      </c>
      <c r="E71" s="99">
        <v>17.600000000000001</v>
      </c>
      <c r="F71" s="99">
        <v>0</v>
      </c>
      <c r="G71" s="255">
        <f t="shared" si="1"/>
        <v>0</v>
      </c>
    </row>
    <row r="72" spans="1:97" s="104" customFormat="1" ht="17.25" customHeight="1" x14ac:dyDescent="0.2">
      <c r="A72" s="103">
        <v>131</v>
      </c>
      <c r="B72" s="106">
        <v>998231311</v>
      </c>
      <c r="C72" s="120" t="s">
        <v>135</v>
      </c>
      <c r="D72" s="106" t="s">
        <v>125</v>
      </c>
      <c r="E72" s="99">
        <v>30</v>
      </c>
      <c r="F72" s="99">
        <v>0</v>
      </c>
      <c r="G72" s="255">
        <f t="shared" si="1"/>
        <v>0</v>
      </c>
    </row>
    <row r="73" spans="1:97" s="104" customFormat="1" ht="17.25" customHeight="1" thickBot="1" x14ac:dyDescent="0.25">
      <c r="A73" s="98">
        <v>132</v>
      </c>
      <c r="B73" s="141" t="s">
        <v>124</v>
      </c>
      <c r="C73" s="142" t="s">
        <v>123</v>
      </c>
      <c r="D73" s="141" t="s">
        <v>38</v>
      </c>
      <c r="E73" s="146">
        <v>1</v>
      </c>
      <c r="F73" s="146">
        <v>0</v>
      </c>
      <c r="G73" s="256">
        <f t="shared" si="1"/>
        <v>0</v>
      </c>
    </row>
    <row r="74" spans="1:97" s="104" customFormat="1" ht="16.899999999999999" customHeight="1" x14ac:dyDescent="0.2">
      <c r="A74" s="94"/>
      <c r="B74" s="140"/>
      <c r="D74" s="140"/>
      <c r="E74" s="140"/>
      <c r="F74" s="95" t="s">
        <v>31</v>
      </c>
      <c r="G74" s="222">
        <f>SUM(G37:G73)</f>
        <v>0</v>
      </c>
    </row>
    <row r="75" spans="1:97" s="104" customFormat="1" ht="16.899999999999999" customHeight="1" thickBot="1" x14ac:dyDescent="0.25">
      <c r="A75" s="94"/>
      <c r="B75" s="140"/>
      <c r="D75" s="140"/>
      <c r="E75" s="140"/>
      <c r="F75" s="95"/>
      <c r="G75" s="139"/>
    </row>
    <row r="76" spans="1:97" ht="22.15" customHeight="1" thickBot="1" x14ac:dyDescent="0.3">
      <c r="A76" s="138" t="s">
        <v>325</v>
      </c>
      <c r="B76" s="137"/>
      <c r="C76" s="136" t="s">
        <v>142</v>
      </c>
      <c r="D76" s="135"/>
      <c r="E76" s="135"/>
      <c r="F76" s="135"/>
      <c r="G76" s="134"/>
    </row>
    <row r="77" spans="1:97" ht="22.15" customHeight="1" thickBot="1" x14ac:dyDescent="0.3">
      <c r="A77" s="133"/>
      <c r="B77" s="132"/>
      <c r="C77" s="131" t="s">
        <v>362</v>
      </c>
      <c r="D77" s="130"/>
      <c r="E77" s="130"/>
      <c r="F77" s="130"/>
      <c r="G77" s="129"/>
    </row>
    <row r="78" spans="1:97" s="121" customFormat="1" ht="17.45" customHeight="1" x14ac:dyDescent="0.3">
      <c r="A78" s="128">
        <v>133</v>
      </c>
      <c r="B78" s="127">
        <v>111151121</v>
      </c>
      <c r="C78" s="126" t="s">
        <v>240</v>
      </c>
      <c r="D78" s="125" t="s">
        <v>138</v>
      </c>
      <c r="E78" s="124">
        <v>1378</v>
      </c>
      <c r="F78" s="124">
        <v>0</v>
      </c>
      <c r="G78" s="123">
        <f>E78*F78</f>
        <v>0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</row>
    <row r="79" spans="1:97" s="121" customFormat="1" ht="17.45" customHeight="1" x14ac:dyDescent="0.3">
      <c r="A79" s="103">
        <v>134</v>
      </c>
      <c r="B79" s="106" t="s">
        <v>124</v>
      </c>
      <c r="C79" s="109" t="s">
        <v>141</v>
      </c>
      <c r="D79" s="108" t="s">
        <v>138</v>
      </c>
      <c r="E79" s="105">
        <v>1378</v>
      </c>
      <c r="F79" s="105">
        <v>0</v>
      </c>
      <c r="G79" s="239">
        <f t="shared" ref="G79:G97" si="2">E79*F79</f>
        <v>0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</row>
    <row r="80" spans="1:97" s="121" customFormat="1" ht="17.45" customHeight="1" x14ac:dyDescent="0.3">
      <c r="A80" s="103">
        <v>135</v>
      </c>
      <c r="B80" s="106" t="s">
        <v>124</v>
      </c>
      <c r="C80" s="109" t="s">
        <v>140</v>
      </c>
      <c r="D80" s="108" t="s">
        <v>138</v>
      </c>
      <c r="E80" s="105">
        <v>1378</v>
      </c>
      <c r="F80" s="105">
        <v>0</v>
      </c>
      <c r="G80" s="239">
        <f t="shared" si="2"/>
        <v>0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</row>
    <row r="81" spans="1:97" s="121" customFormat="1" ht="17.45" customHeight="1" x14ac:dyDescent="0.3">
      <c r="A81" s="103">
        <v>136</v>
      </c>
      <c r="B81" s="106" t="s">
        <v>128</v>
      </c>
      <c r="C81" s="109" t="s">
        <v>137</v>
      </c>
      <c r="D81" s="108" t="s">
        <v>136</v>
      </c>
      <c r="E81" s="105">
        <v>14</v>
      </c>
      <c r="F81" s="105">
        <v>0</v>
      </c>
      <c r="G81" s="239">
        <f t="shared" si="2"/>
        <v>0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</row>
    <row r="82" spans="1:97" s="121" customFormat="1" ht="17.25" customHeight="1" x14ac:dyDescent="0.3">
      <c r="A82" s="103">
        <v>137</v>
      </c>
      <c r="B82" s="106" t="s">
        <v>124</v>
      </c>
      <c r="C82" s="109" t="s">
        <v>139</v>
      </c>
      <c r="D82" s="108" t="s">
        <v>138</v>
      </c>
      <c r="E82" s="105">
        <v>1378</v>
      </c>
      <c r="F82" s="122">
        <v>0</v>
      </c>
      <c r="G82" s="239">
        <f t="shared" si="2"/>
        <v>0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</row>
    <row r="83" spans="1:97" s="97" customFormat="1" ht="17.25" customHeight="1" x14ac:dyDescent="0.2">
      <c r="A83" s="103">
        <v>138</v>
      </c>
      <c r="B83" s="102">
        <v>185802113</v>
      </c>
      <c r="C83" s="107" t="s">
        <v>133</v>
      </c>
      <c r="D83" s="102" t="s">
        <v>125</v>
      </c>
      <c r="E83" s="99">
        <v>4.1340000000000002E-2</v>
      </c>
      <c r="F83" s="105">
        <v>0</v>
      </c>
      <c r="G83" s="239">
        <f t="shared" si="2"/>
        <v>0</v>
      </c>
    </row>
    <row r="84" spans="1:97" s="116" customFormat="1" ht="17.25" customHeight="1" x14ac:dyDescent="0.3">
      <c r="A84" s="103">
        <v>139</v>
      </c>
      <c r="B84" s="188" t="s">
        <v>128</v>
      </c>
      <c r="C84" s="109" t="s">
        <v>129</v>
      </c>
      <c r="D84" s="108" t="s">
        <v>43</v>
      </c>
      <c r="E84" s="105">
        <v>35</v>
      </c>
      <c r="F84" s="122">
        <v>0</v>
      </c>
      <c r="G84" s="239">
        <f t="shared" si="2"/>
        <v>0</v>
      </c>
    </row>
    <row r="85" spans="1:97" s="121" customFormat="1" ht="17.25" customHeight="1" x14ac:dyDescent="0.3">
      <c r="A85" s="103">
        <v>140</v>
      </c>
      <c r="B85" s="188" t="s">
        <v>128</v>
      </c>
      <c r="C85" s="107" t="s">
        <v>127</v>
      </c>
      <c r="D85" s="102" t="s">
        <v>43</v>
      </c>
      <c r="E85" s="99">
        <v>42</v>
      </c>
      <c r="F85" s="105">
        <v>0</v>
      </c>
      <c r="G85" s="239">
        <f t="shared" si="2"/>
        <v>0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</row>
    <row r="86" spans="1:97" s="104" customFormat="1" ht="16.899999999999999" customHeight="1" x14ac:dyDescent="0.2">
      <c r="A86" s="103">
        <v>141</v>
      </c>
      <c r="B86" s="106" t="s">
        <v>124</v>
      </c>
      <c r="C86" s="101" t="s">
        <v>269</v>
      </c>
      <c r="D86" s="102" t="s">
        <v>125</v>
      </c>
      <c r="E86" s="99">
        <v>0.5</v>
      </c>
      <c r="F86" s="122">
        <v>0</v>
      </c>
      <c r="G86" s="239">
        <f t="shared" si="2"/>
        <v>0</v>
      </c>
      <c r="I86" s="271"/>
    </row>
    <row r="87" spans="1:97" s="104" customFormat="1" ht="17.25" customHeight="1" x14ac:dyDescent="0.2">
      <c r="A87" s="103">
        <v>142</v>
      </c>
      <c r="B87" s="106">
        <v>998231311</v>
      </c>
      <c r="C87" s="120" t="s">
        <v>135</v>
      </c>
      <c r="D87" s="106" t="s">
        <v>125</v>
      </c>
      <c r="E87" s="99">
        <v>8</v>
      </c>
      <c r="F87" s="105">
        <v>0</v>
      </c>
      <c r="G87" s="239">
        <f t="shared" si="2"/>
        <v>0</v>
      </c>
    </row>
    <row r="88" spans="1:97" s="104" customFormat="1" ht="17.25" customHeight="1" x14ac:dyDescent="0.2">
      <c r="A88" s="103">
        <v>143</v>
      </c>
      <c r="B88" s="106" t="s">
        <v>124</v>
      </c>
      <c r="C88" s="120" t="s">
        <v>123</v>
      </c>
      <c r="D88" s="106" t="s">
        <v>38</v>
      </c>
      <c r="E88" s="99">
        <v>1</v>
      </c>
      <c r="F88" s="99">
        <v>0</v>
      </c>
      <c r="G88" s="239">
        <f t="shared" si="2"/>
        <v>0</v>
      </c>
    </row>
    <row r="89" spans="1:97" s="111" customFormat="1" ht="22.15" customHeight="1" x14ac:dyDescent="0.25">
      <c r="A89" s="103"/>
      <c r="B89" s="114"/>
      <c r="C89" s="113" t="s">
        <v>361</v>
      </c>
      <c r="D89" s="119"/>
      <c r="E89" s="249"/>
      <c r="F89" s="112"/>
      <c r="G89" s="239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</row>
    <row r="90" spans="1:97" ht="17.25" customHeight="1" x14ac:dyDescent="0.25">
      <c r="A90" s="103">
        <v>144</v>
      </c>
      <c r="B90" s="106">
        <v>181411131</v>
      </c>
      <c r="C90" s="101" t="s">
        <v>241</v>
      </c>
      <c r="D90" s="118" t="s">
        <v>134</v>
      </c>
      <c r="E90" s="99">
        <v>300</v>
      </c>
      <c r="F90" s="99">
        <v>0</v>
      </c>
      <c r="G90" s="239">
        <f t="shared" si="2"/>
        <v>0</v>
      </c>
    </row>
    <row r="91" spans="1:97" s="97" customFormat="1" ht="17.25" customHeight="1" x14ac:dyDescent="0.2">
      <c r="A91" s="103">
        <v>145</v>
      </c>
      <c r="B91" s="102">
        <v>185802113</v>
      </c>
      <c r="C91" s="107" t="s">
        <v>133</v>
      </c>
      <c r="D91" s="102" t="s">
        <v>125</v>
      </c>
      <c r="E91" s="291">
        <v>8.9999999999999993E-3</v>
      </c>
      <c r="F91" s="117">
        <v>0</v>
      </c>
      <c r="G91" s="239">
        <f t="shared" si="2"/>
        <v>0</v>
      </c>
    </row>
    <row r="92" spans="1:97" s="116" customFormat="1" ht="17.25" customHeight="1" x14ac:dyDescent="0.3">
      <c r="A92" s="103">
        <v>146</v>
      </c>
      <c r="B92" s="188" t="s">
        <v>128</v>
      </c>
      <c r="C92" s="109" t="s">
        <v>129</v>
      </c>
      <c r="D92" s="108" t="s">
        <v>43</v>
      </c>
      <c r="E92" s="105">
        <v>8</v>
      </c>
      <c r="F92" s="105">
        <v>0</v>
      </c>
      <c r="G92" s="239">
        <f t="shared" si="2"/>
        <v>0</v>
      </c>
    </row>
    <row r="93" spans="1:97" s="97" customFormat="1" ht="17.25" customHeight="1" x14ac:dyDescent="0.2">
      <c r="A93" s="103">
        <v>147</v>
      </c>
      <c r="B93" s="100" t="s">
        <v>128</v>
      </c>
      <c r="C93" s="107" t="s">
        <v>127</v>
      </c>
      <c r="D93" s="102" t="s">
        <v>43</v>
      </c>
      <c r="E93" s="99">
        <v>9</v>
      </c>
      <c r="F93" s="248">
        <v>0</v>
      </c>
      <c r="G93" s="239">
        <f t="shared" si="2"/>
        <v>0</v>
      </c>
    </row>
    <row r="94" spans="1:97" s="97" customFormat="1" ht="17.25" customHeight="1" x14ac:dyDescent="0.2">
      <c r="A94" s="103">
        <v>148</v>
      </c>
      <c r="B94" s="292">
        <v>184813521</v>
      </c>
      <c r="C94" s="110" t="s">
        <v>363</v>
      </c>
      <c r="D94" s="100" t="s">
        <v>130</v>
      </c>
      <c r="E94" s="99">
        <v>300</v>
      </c>
      <c r="F94" s="105">
        <v>0</v>
      </c>
      <c r="G94" s="239">
        <f t="shared" si="2"/>
        <v>0</v>
      </c>
    </row>
    <row r="95" spans="1:97" s="97" customFormat="1" ht="17.25" customHeight="1" x14ac:dyDescent="0.2">
      <c r="A95" s="103">
        <v>149</v>
      </c>
      <c r="B95" s="100" t="s">
        <v>128</v>
      </c>
      <c r="C95" s="110" t="s">
        <v>132</v>
      </c>
      <c r="D95" s="100" t="s">
        <v>131</v>
      </c>
      <c r="E95" s="99">
        <v>1.2E-2</v>
      </c>
      <c r="F95" s="248">
        <v>0</v>
      </c>
      <c r="G95" s="239">
        <f t="shared" si="2"/>
        <v>0</v>
      </c>
    </row>
    <row r="96" spans="1:97" s="97" customFormat="1" ht="17.25" customHeight="1" x14ac:dyDescent="0.2">
      <c r="A96" s="103">
        <v>150</v>
      </c>
      <c r="B96" s="102">
        <v>998231311</v>
      </c>
      <c r="C96" s="101" t="s">
        <v>126</v>
      </c>
      <c r="D96" s="100" t="s">
        <v>125</v>
      </c>
      <c r="E96" s="99">
        <v>0.02</v>
      </c>
      <c r="F96" s="105">
        <v>0</v>
      </c>
      <c r="G96" s="239">
        <f t="shared" si="2"/>
        <v>0</v>
      </c>
      <c r="N96" s="115"/>
    </row>
    <row r="97" spans="1:7" s="97" customFormat="1" ht="17.25" customHeight="1" thickBot="1" x14ac:dyDescent="0.25">
      <c r="A97" s="98">
        <v>151</v>
      </c>
      <c r="B97" s="240" t="s">
        <v>124</v>
      </c>
      <c r="C97" s="241" t="s">
        <v>123</v>
      </c>
      <c r="D97" s="240" t="s">
        <v>38</v>
      </c>
      <c r="E97" s="242">
        <v>1</v>
      </c>
      <c r="F97" s="242">
        <v>0</v>
      </c>
      <c r="G97" s="243">
        <f t="shared" si="2"/>
        <v>0</v>
      </c>
    </row>
    <row r="98" spans="1:7" ht="16.5" x14ac:dyDescent="0.25">
      <c r="A98" s="94"/>
      <c r="E98" s="96"/>
      <c r="F98" s="95" t="s">
        <v>31</v>
      </c>
      <c r="G98" s="222">
        <f>SUM(G78:G97)</f>
        <v>0</v>
      </c>
    </row>
    <row r="99" spans="1:7" ht="19.5" customHeight="1" x14ac:dyDescent="0.25">
      <c r="A99" s="94"/>
      <c r="B99" s="234" t="s">
        <v>245</v>
      </c>
      <c r="C99" s="337" t="s">
        <v>246</v>
      </c>
      <c r="D99" s="337"/>
      <c r="E99" s="337"/>
      <c r="F99" s="337"/>
      <c r="G99" s="337"/>
    </row>
    <row r="100" spans="1:7" ht="5.25" customHeight="1" thickBot="1" x14ac:dyDescent="0.3"/>
    <row r="101" spans="1:7" ht="15.75" thickBot="1" x14ac:dyDescent="0.3">
      <c r="A101" s="202"/>
      <c r="B101" s="203"/>
      <c r="C101" s="205"/>
      <c r="D101" s="206" t="s">
        <v>204</v>
      </c>
      <c r="E101" s="205"/>
      <c r="F101" s="205"/>
      <c r="G101" s="204">
        <f>G98+G74+G34</f>
        <v>0</v>
      </c>
    </row>
  </sheetData>
  <mergeCells count="8">
    <mergeCell ref="C99:G99"/>
    <mergeCell ref="G1:G3"/>
    <mergeCell ref="A1:A3"/>
    <mergeCell ref="B1:B3"/>
    <mergeCell ref="C1:C3"/>
    <mergeCell ref="D1:D3"/>
    <mergeCell ref="E1:E3"/>
    <mergeCell ref="F1:F3"/>
  </mergeCells>
  <printOptions horizontalCentered="1"/>
  <pageMargins left="0.19685039370078741" right="0.19685039370078741" top="0.98425196850393704" bottom="0.19685039370078741" header="0.59055118110236227" footer="0.11811023622047245"/>
  <pageSetup paperSize="9" scale="80" orientation="portrait" r:id="rId1"/>
  <rowBreaks count="1" manualBreakCount="1">
    <brk id="4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66"/>
  <sheetViews>
    <sheetView showGridLines="0" view="pageBreakPreview" topLeftCell="A49" zoomScaleNormal="100" zoomScaleSheetLayoutView="100" workbookViewId="0">
      <selection activeCell="M15" sqref="M15"/>
    </sheetView>
  </sheetViews>
  <sheetFormatPr defaultColWidth="9.140625" defaultRowHeight="12.75" x14ac:dyDescent="0.2"/>
  <cols>
    <col min="1" max="1" width="7" style="9" customWidth="1"/>
    <col min="2" max="2" width="35" style="9" customWidth="1"/>
    <col min="3" max="3" width="17.5703125" style="9" customWidth="1"/>
    <col min="4" max="4" width="10.42578125" style="9" customWidth="1"/>
    <col min="5" max="5" width="9.5703125" style="9" customWidth="1"/>
    <col min="6" max="6" width="10.140625" style="26" customWidth="1"/>
    <col min="7" max="7" width="14.5703125" style="9" customWidth="1"/>
    <col min="8" max="8" width="3.85546875" style="9" customWidth="1"/>
    <col min="9" max="16384" width="9.140625" style="9"/>
  </cols>
  <sheetData>
    <row r="1" spans="1:7" x14ac:dyDescent="0.2">
      <c r="A1" s="14"/>
      <c r="D1" s="16"/>
      <c r="E1" s="17"/>
      <c r="F1" s="18"/>
    </row>
    <row r="2" spans="1:7" x14ac:dyDescent="0.2">
      <c r="D2" s="19"/>
      <c r="E2" s="17"/>
      <c r="F2" s="18"/>
    </row>
    <row r="3" spans="1:7" x14ac:dyDescent="0.2">
      <c r="D3" s="19"/>
      <c r="E3" s="17"/>
      <c r="F3" s="18"/>
    </row>
    <row r="4" spans="1:7" x14ac:dyDescent="0.2">
      <c r="A4" s="14"/>
      <c r="B4" s="14"/>
      <c r="C4" s="20"/>
      <c r="D4" s="21"/>
      <c r="E4" s="17"/>
      <c r="F4" s="18"/>
    </row>
    <row r="5" spans="1:7" x14ac:dyDescent="0.2">
      <c r="A5" s="14"/>
      <c r="B5" s="14"/>
      <c r="C5" s="20"/>
      <c r="D5" s="21"/>
      <c r="E5" s="17"/>
      <c r="F5" s="18"/>
    </row>
    <row r="6" spans="1:7" x14ac:dyDescent="0.2">
      <c r="A6" s="14"/>
      <c r="B6" s="14"/>
      <c r="C6" s="20"/>
      <c r="D6" s="21"/>
      <c r="E6" s="17"/>
      <c r="F6" s="18"/>
    </row>
    <row r="7" spans="1:7" ht="15.75" x14ac:dyDescent="0.25">
      <c r="A7" s="201" t="s">
        <v>175</v>
      </c>
      <c r="B7" s="14"/>
      <c r="C7" s="21"/>
      <c r="D7" s="21"/>
      <c r="E7" s="22"/>
      <c r="F7" s="18"/>
    </row>
    <row r="8" spans="1:7" ht="14.25" x14ac:dyDescent="0.2">
      <c r="A8" s="14"/>
      <c r="B8" s="13"/>
      <c r="C8" s="21"/>
      <c r="D8" s="21"/>
      <c r="E8" s="22"/>
      <c r="F8" s="18"/>
    </row>
    <row r="9" spans="1:7" ht="9.75" customHeight="1" x14ac:dyDescent="0.2">
      <c r="A9" s="14"/>
      <c r="B9" s="23"/>
      <c r="C9" s="21"/>
      <c r="D9" s="21"/>
      <c r="E9" s="22"/>
      <c r="F9" s="18"/>
    </row>
    <row r="10" spans="1:7" ht="20.25" customHeight="1" x14ac:dyDescent="0.25">
      <c r="A10" s="83" t="s">
        <v>247</v>
      </c>
      <c r="B10" s="14"/>
      <c r="C10" s="21"/>
      <c r="D10" s="21"/>
      <c r="E10" s="22"/>
      <c r="F10" s="18"/>
    </row>
    <row r="11" spans="1:7" ht="5.25" customHeight="1" x14ac:dyDescent="0.2">
      <c r="A11" s="24"/>
      <c r="B11" s="24"/>
      <c r="C11" s="24"/>
      <c r="D11" s="24"/>
      <c r="E11" s="24"/>
      <c r="F11" s="25"/>
    </row>
    <row r="12" spans="1:7" ht="15.75" thickBot="1" x14ac:dyDescent="0.3">
      <c r="A12" s="84" t="s">
        <v>1</v>
      </c>
    </row>
    <row r="13" spans="1:7" s="14" customFormat="1" ht="11.25" customHeight="1" x14ac:dyDescent="0.2">
      <c r="A13" s="342" t="s">
        <v>2</v>
      </c>
      <c r="B13" s="344" t="s">
        <v>3</v>
      </c>
      <c r="C13" s="344" t="s">
        <v>4</v>
      </c>
      <c r="D13" s="344" t="s">
        <v>5</v>
      </c>
      <c r="E13" s="348" t="s">
        <v>28</v>
      </c>
      <c r="F13" s="346" t="s">
        <v>6</v>
      </c>
      <c r="G13" s="338" t="s">
        <v>26</v>
      </c>
    </row>
    <row r="14" spans="1:7" s="14" customFormat="1" ht="17.25" customHeight="1" thickBot="1" x14ac:dyDescent="0.25">
      <c r="A14" s="343"/>
      <c r="B14" s="345"/>
      <c r="C14" s="345"/>
      <c r="D14" s="345"/>
      <c r="E14" s="349" t="s">
        <v>7</v>
      </c>
      <c r="F14" s="347"/>
      <c r="G14" s="339"/>
    </row>
    <row r="15" spans="1:7" s="12" customFormat="1" ht="15.75" customHeight="1" x14ac:dyDescent="0.2">
      <c r="A15" s="33" t="s">
        <v>271</v>
      </c>
      <c r="B15" s="80" t="s">
        <v>74</v>
      </c>
      <c r="C15" s="81" t="s">
        <v>75</v>
      </c>
      <c r="D15" s="34" t="s">
        <v>33</v>
      </c>
      <c r="E15" s="34">
        <v>3</v>
      </c>
      <c r="F15" s="75">
        <v>0</v>
      </c>
      <c r="G15" s="27">
        <f>E15*F15</f>
        <v>0</v>
      </c>
    </row>
    <row r="16" spans="1:7" s="12" customFormat="1" ht="15.75" customHeight="1" x14ac:dyDescent="0.2">
      <c r="A16" s="35" t="s">
        <v>272</v>
      </c>
      <c r="B16" s="54" t="s">
        <v>76</v>
      </c>
      <c r="C16" s="63" t="s">
        <v>77</v>
      </c>
      <c r="D16" s="37" t="s">
        <v>33</v>
      </c>
      <c r="E16" s="37">
        <v>4</v>
      </c>
      <c r="F16" s="62">
        <v>0</v>
      </c>
      <c r="G16" s="28">
        <f t="shared" ref="G16:G17" si="0">E16*F16</f>
        <v>0</v>
      </c>
    </row>
    <row r="17" spans="1:8" s="12" customFormat="1" ht="15.75" customHeight="1" thickBot="1" x14ac:dyDescent="0.25">
      <c r="A17" s="39" t="s">
        <v>273</v>
      </c>
      <c r="B17" s="76" t="s">
        <v>274</v>
      </c>
      <c r="C17" s="77" t="s">
        <v>275</v>
      </c>
      <c r="D17" s="45" t="s">
        <v>33</v>
      </c>
      <c r="E17" s="45">
        <v>3</v>
      </c>
      <c r="F17" s="74">
        <v>0</v>
      </c>
      <c r="G17" s="29">
        <f t="shared" si="0"/>
        <v>0</v>
      </c>
    </row>
    <row r="18" spans="1:8" ht="15" customHeight="1" thickBot="1" x14ac:dyDescent="0.25">
      <c r="E18" s="30">
        <f>SUM(E15:E17)</f>
        <v>10</v>
      </c>
      <c r="G18" s="31">
        <f>SUM(G15:G17)</f>
        <v>0</v>
      </c>
    </row>
    <row r="19" spans="1:8" x14ac:dyDescent="0.2">
      <c r="A19" s="32"/>
      <c r="D19" s="30"/>
      <c r="E19" s="30"/>
      <c r="G19" s="26"/>
    </row>
    <row r="20" spans="1:8" ht="15.75" thickBot="1" x14ac:dyDescent="0.3">
      <c r="A20" s="84" t="s">
        <v>12</v>
      </c>
      <c r="D20" s="30"/>
      <c r="E20" s="30"/>
      <c r="G20" s="26"/>
    </row>
    <row r="21" spans="1:8" s="14" customFormat="1" ht="10.15" customHeight="1" x14ac:dyDescent="0.2">
      <c r="A21" s="342" t="s">
        <v>2</v>
      </c>
      <c r="B21" s="344" t="s">
        <v>3</v>
      </c>
      <c r="C21" s="344" t="s">
        <v>4</v>
      </c>
      <c r="D21" s="344" t="s">
        <v>5</v>
      </c>
      <c r="E21" s="350" t="s">
        <v>28</v>
      </c>
      <c r="F21" s="340" t="s">
        <v>6</v>
      </c>
      <c r="G21" s="338" t="s">
        <v>26</v>
      </c>
    </row>
    <row r="22" spans="1:8" s="14" customFormat="1" ht="18" customHeight="1" thickBot="1" x14ac:dyDescent="0.25">
      <c r="A22" s="343"/>
      <c r="B22" s="345"/>
      <c r="C22" s="345"/>
      <c r="D22" s="345"/>
      <c r="E22" s="351" t="s">
        <v>7</v>
      </c>
      <c r="F22" s="341"/>
      <c r="G22" s="339"/>
    </row>
    <row r="23" spans="1:8" s="15" customFormat="1" ht="15.75" customHeight="1" x14ac:dyDescent="0.2">
      <c r="A23" s="33" t="s">
        <v>276</v>
      </c>
      <c r="B23" s="267" t="s">
        <v>255</v>
      </c>
      <c r="C23" s="279" t="s">
        <v>256</v>
      </c>
      <c r="D23" s="280" t="s">
        <v>257</v>
      </c>
      <c r="E23" s="34">
        <v>5</v>
      </c>
      <c r="F23" s="75">
        <v>0</v>
      </c>
      <c r="G23" s="27">
        <f>E23*F23</f>
        <v>0</v>
      </c>
    </row>
    <row r="24" spans="1:8" s="15" customFormat="1" ht="15.75" customHeight="1" x14ac:dyDescent="0.2">
      <c r="A24" s="35" t="s">
        <v>279</v>
      </c>
      <c r="B24" s="36" t="s">
        <v>277</v>
      </c>
      <c r="C24" s="278" t="s">
        <v>278</v>
      </c>
      <c r="D24" s="57" t="s">
        <v>15</v>
      </c>
      <c r="E24" s="37">
        <v>3</v>
      </c>
      <c r="F24" s="62">
        <v>0</v>
      </c>
      <c r="G24" s="28">
        <f t="shared" ref="G24:G34" si="1">E24*F24</f>
        <v>0</v>
      </c>
    </row>
    <row r="25" spans="1:8" s="15" customFormat="1" ht="15.75" customHeight="1" x14ac:dyDescent="0.2">
      <c r="A25" s="35" t="s">
        <v>287</v>
      </c>
      <c r="B25" s="36" t="s">
        <v>53</v>
      </c>
      <c r="C25" s="53" t="s">
        <v>54</v>
      </c>
      <c r="D25" s="57" t="s">
        <v>15</v>
      </c>
      <c r="E25" s="37">
        <v>3</v>
      </c>
      <c r="F25" s="62">
        <v>0</v>
      </c>
      <c r="G25" s="28">
        <f t="shared" si="1"/>
        <v>0</v>
      </c>
    </row>
    <row r="26" spans="1:8" s="15" customFormat="1" ht="15.75" customHeight="1" x14ac:dyDescent="0.2">
      <c r="A26" s="35" t="s">
        <v>288</v>
      </c>
      <c r="B26" s="36" t="s">
        <v>80</v>
      </c>
      <c r="C26" s="53" t="s">
        <v>44</v>
      </c>
      <c r="D26" s="57" t="s">
        <v>15</v>
      </c>
      <c r="E26" s="37">
        <v>3</v>
      </c>
      <c r="F26" s="62">
        <v>0</v>
      </c>
      <c r="G26" s="28">
        <f t="shared" si="1"/>
        <v>0</v>
      </c>
      <c r="H26" s="12"/>
    </row>
    <row r="27" spans="1:8" s="15" customFormat="1" ht="15.75" customHeight="1" x14ac:dyDescent="0.2">
      <c r="A27" s="35" t="s">
        <v>289</v>
      </c>
      <c r="B27" s="38" t="s">
        <v>49</v>
      </c>
      <c r="C27" s="53" t="s">
        <v>16</v>
      </c>
      <c r="D27" s="57" t="s">
        <v>21</v>
      </c>
      <c r="E27" s="37">
        <v>6</v>
      </c>
      <c r="F27" s="62">
        <v>0</v>
      </c>
      <c r="G27" s="28">
        <f t="shared" si="1"/>
        <v>0</v>
      </c>
    </row>
    <row r="28" spans="1:8" s="15" customFormat="1" ht="15.75" customHeight="1" x14ac:dyDescent="0.2">
      <c r="A28" s="35" t="s">
        <v>290</v>
      </c>
      <c r="B28" s="38" t="s">
        <v>45</v>
      </c>
      <c r="C28" s="53" t="s">
        <v>16</v>
      </c>
      <c r="D28" s="57" t="s">
        <v>46</v>
      </c>
      <c r="E28" s="37">
        <v>109</v>
      </c>
      <c r="F28" s="62">
        <v>0</v>
      </c>
      <c r="G28" s="28">
        <f t="shared" si="1"/>
        <v>0</v>
      </c>
      <c r="H28" s="12"/>
    </row>
    <row r="29" spans="1:8" s="15" customFormat="1" ht="15.75" customHeight="1" x14ac:dyDescent="0.2">
      <c r="A29" s="35" t="s">
        <v>281</v>
      </c>
      <c r="B29" s="36" t="s">
        <v>82</v>
      </c>
      <c r="C29" s="52" t="s">
        <v>83</v>
      </c>
      <c r="D29" s="57" t="s">
        <v>8</v>
      </c>
      <c r="E29" s="37">
        <v>3</v>
      </c>
      <c r="F29" s="62">
        <v>0</v>
      </c>
      <c r="G29" s="28">
        <f t="shared" si="1"/>
        <v>0</v>
      </c>
    </row>
    <row r="30" spans="1:8" s="15" customFormat="1" ht="15.75" customHeight="1" x14ac:dyDescent="0.2">
      <c r="A30" s="35" t="s">
        <v>282</v>
      </c>
      <c r="B30" s="36" t="s">
        <v>78</v>
      </c>
      <c r="C30" s="52" t="s">
        <v>79</v>
      </c>
      <c r="D30" s="57" t="s">
        <v>15</v>
      </c>
      <c r="E30" s="37">
        <v>8</v>
      </c>
      <c r="F30" s="62">
        <v>0</v>
      </c>
      <c r="G30" s="28">
        <f t="shared" si="1"/>
        <v>0</v>
      </c>
    </row>
    <row r="31" spans="1:8" s="15" customFormat="1" ht="15.75" customHeight="1" x14ac:dyDescent="0.2">
      <c r="A31" s="35" t="s">
        <v>286</v>
      </c>
      <c r="B31" s="54" t="s">
        <v>50</v>
      </c>
      <c r="C31" s="278" t="s">
        <v>51</v>
      </c>
      <c r="D31" s="55" t="s">
        <v>55</v>
      </c>
      <c r="E31" s="37">
        <v>6</v>
      </c>
      <c r="F31" s="62">
        <v>0</v>
      </c>
      <c r="G31" s="28">
        <f t="shared" si="1"/>
        <v>0</v>
      </c>
    </row>
    <row r="32" spans="1:8" s="15" customFormat="1" ht="15.75" customHeight="1" x14ac:dyDescent="0.2">
      <c r="A32" s="35" t="s">
        <v>285</v>
      </c>
      <c r="B32" s="36" t="s">
        <v>81</v>
      </c>
      <c r="C32" s="52" t="s">
        <v>17</v>
      </c>
      <c r="D32" s="57" t="s">
        <v>8</v>
      </c>
      <c r="E32" s="37">
        <v>12</v>
      </c>
      <c r="F32" s="62">
        <v>0</v>
      </c>
      <c r="G32" s="28">
        <f t="shared" si="1"/>
        <v>0</v>
      </c>
    </row>
    <row r="33" spans="1:8" s="15" customFormat="1" ht="15.75" customHeight="1" x14ac:dyDescent="0.2">
      <c r="A33" s="35" t="s">
        <v>284</v>
      </c>
      <c r="B33" s="36" t="s">
        <v>280</v>
      </c>
      <c r="C33" s="52" t="s">
        <v>17</v>
      </c>
      <c r="D33" s="57" t="s">
        <v>15</v>
      </c>
      <c r="E33" s="37">
        <v>3</v>
      </c>
      <c r="F33" s="62">
        <v>0</v>
      </c>
      <c r="G33" s="28">
        <f t="shared" si="1"/>
        <v>0</v>
      </c>
      <c r="H33" s="12"/>
    </row>
    <row r="34" spans="1:8" s="15" customFormat="1" ht="15.75" customHeight="1" thickBot="1" x14ac:dyDescent="0.25">
      <c r="A34" s="39" t="s">
        <v>283</v>
      </c>
      <c r="B34" s="40" t="s">
        <v>52</v>
      </c>
      <c r="C34" s="281" t="s">
        <v>17</v>
      </c>
      <c r="D34" s="268" t="s">
        <v>15</v>
      </c>
      <c r="E34" s="45">
        <v>3</v>
      </c>
      <c r="F34" s="74">
        <v>0</v>
      </c>
      <c r="G34" s="29">
        <f t="shared" si="1"/>
        <v>0</v>
      </c>
    </row>
    <row r="35" spans="1:8" ht="17.25" customHeight="1" thickBot="1" x14ac:dyDescent="0.25">
      <c r="E35" s="20">
        <f>SUM(E23:E34)</f>
        <v>164</v>
      </c>
      <c r="G35" s="31">
        <f>SUM(G23:G34)</f>
        <v>0</v>
      </c>
    </row>
    <row r="36" spans="1:8" x14ac:dyDescent="0.2">
      <c r="A36" s="32"/>
      <c r="D36" s="41"/>
      <c r="E36" s="42"/>
      <c r="G36" s="43"/>
    </row>
    <row r="37" spans="1:8" x14ac:dyDescent="0.2">
      <c r="A37" s="30"/>
      <c r="B37" s="44"/>
      <c r="C37" s="12"/>
      <c r="D37" s="41"/>
      <c r="E37" s="30"/>
      <c r="G37" s="43"/>
    </row>
    <row r="38" spans="1:8" ht="15.75" thickBot="1" x14ac:dyDescent="0.3">
      <c r="A38" s="84" t="s">
        <v>84</v>
      </c>
      <c r="D38" s="30"/>
      <c r="E38" s="30"/>
      <c r="G38" s="26"/>
    </row>
    <row r="39" spans="1:8" s="14" customFormat="1" ht="11.25" customHeight="1" x14ac:dyDescent="0.2">
      <c r="A39" s="342" t="s">
        <v>2</v>
      </c>
      <c r="B39" s="344" t="s">
        <v>3</v>
      </c>
      <c r="C39" s="344" t="s">
        <v>4</v>
      </c>
      <c r="D39" s="344" t="s">
        <v>5</v>
      </c>
      <c r="E39" s="350" t="s">
        <v>28</v>
      </c>
      <c r="F39" s="340" t="s">
        <v>6</v>
      </c>
      <c r="G39" s="338" t="s">
        <v>26</v>
      </c>
    </row>
    <row r="40" spans="1:8" s="14" customFormat="1" ht="16.5" customHeight="1" thickBot="1" x14ac:dyDescent="0.25">
      <c r="A40" s="343"/>
      <c r="B40" s="345"/>
      <c r="C40" s="345"/>
      <c r="D40" s="345"/>
      <c r="E40" s="351" t="s">
        <v>7</v>
      </c>
      <c r="F40" s="341"/>
      <c r="G40" s="339"/>
    </row>
    <row r="41" spans="1:8" s="60" customFormat="1" ht="15.75" customHeight="1" x14ac:dyDescent="0.2">
      <c r="A41" s="33" t="s">
        <v>292</v>
      </c>
      <c r="B41" s="67" t="s">
        <v>87</v>
      </c>
      <c r="C41" s="68" t="s">
        <v>88</v>
      </c>
      <c r="D41" s="69" t="s">
        <v>9</v>
      </c>
      <c r="E41" s="82">
        <v>12</v>
      </c>
      <c r="F41" s="75">
        <v>0</v>
      </c>
      <c r="G41" s="27">
        <f>E41*F41</f>
        <v>0</v>
      </c>
    </row>
    <row r="42" spans="1:8" s="60" customFormat="1" ht="15.75" customHeight="1" x14ac:dyDescent="0.2">
      <c r="A42" s="35" t="s">
        <v>293</v>
      </c>
      <c r="B42" s="72" t="s">
        <v>94</v>
      </c>
      <c r="C42" s="73" t="s">
        <v>29</v>
      </c>
      <c r="D42" s="70" t="s">
        <v>22</v>
      </c>
      <c r="E42" s="37">
        <v>4</v>
      </c>
      <c r="F42" s="62">
        <v>0</v>
      </c>
      <c r="G42" s="28">
        <f t="shared" ref="G42:G63" si="2">E42*F42</f>
        <v>0</v>
      </c>
      <c r="H42" s="71"/>
    </row>
    <row r="43" spans="1:8" s="60" customFormat="1" ht="15.75" customHeight="1" x14ac:dyDescent="0.2">
      <c r="A43" s="35" t="s">
        <v>294</v>
      </c>
      <c r="B43" s="72" t="s">
        <v>85</v>
      </c>
      <c r="C43" s="73" t="s">
        <v>18</v>
      </c>
      <c r="D43" s="70" t="s">
        <v>9</v>
      </c>
      <c r="E43" s="37">
        <v>19</v>
      </c>
      <c r="F43" s="62">
        <v>0</v>
      </c>
      <c r="G43" s="28">
        <f t="shared" si="2"/>
        <v>0</v>
      </c>
      <c r="H43" s="71"/>
    </row>
    <row r="44" spans="1:8" s="60" customFormat="1" ht="15.75" customHeight="1" x14ac:dyDescent="0.2">
      <c r="A44" s="35" t="s">
        <v>295</v>
      </c>
      <c r="B44" s="72" t="s">
        <v>122</v>
      </c>
      <c r="C44" s="73" t="s">
        <v>95</v>
      </c>
      <c r="D44" s="70" t="s">
        <v>22</v>
      </c>
      <c r="E44" s="37">
        <v>4</v>
      </c>
      <c r="F44" s="62">
        <v>0</v>
      </c>
      <c r="G44" s="28">
        <f t="shared" si="2"/>
        <v>0</v>
      </c>
      <c r="H44" s="71"/>
    </row>
    <row r="45" spans="1:8" s="60" customFormat="1" ht="15.75" customHeight="1" x14ac:dyDescent="0.2">
      <c r="A45" s="35" t="s">
        <v>296</v>
      </c>
      <c r="B45" s="72" t="s">
        <v>96</v>
      </c>
      <c r="C45" s="73" t="s">
        <v>62</v>
      </c>
      <c r="D45" s="70" t="s">
        <v>9</v>
      </c>
      <c r="E45" s="37">
        <v>4</v>
      </c>
      <c r="F45" s="62">
        <v>0</v>
      </c>
      <c r="G45" s="28">
        <f t="shared" si="2"/>
        <v>0</v>
      </c>
      <c r="H45" s="71"/>
    </row>
    <row r="46" spans="1:8" s="60" customFormat="1" ht="15.75" customHeight="1" x14ac:dyDescent="0.2">
      <c r="A46" s="35" t="s">
        <v>297</v>
      </c>
      <c r="B46" s="72" t="s">
        <v>99</v>
      </c>
      <c r="C46" s="73" t="s">
        <v>57</v>
      </c>
      <c r="D46" s="70" t="s">
        <v>22</v>
      </c>
      <c r="E46" s="37">
        <v>4</v>
      </c>
      <c r="F46" s="62">
        <v>0</v>
      </c>
      <c r="G46" s="28">
        <f t="shared" si="2"/>
        <v>0</v>
      </c>
      <c r="H46" s="71"/>
    </row>
    <row r="47" spans="1:8" s="60" customFormat="1" ht="15.75" customHeight="1" x14ac:dyDescent="0.2">
      <c r="A47" s="35" t="s">
        <v>298</v>
      </c>
      <c r="B47" s="54" t="s">
        <v>100</v>
      </c>
      <c r="C47" s="63" t="s">
        <v>101</v>
      </c>
      <c r="D47" s="70" t="s">
        <v>9</v>
      </c>
      <c r="E47" s="37">
        <v>21</v>
      </c>
      <c r="F47" s="62">
        <v>0</v>
      </c>
      <c r="G47" s="28">
        <f t="shared" si="2"/>
        <v>0</v>
      </c>
      <c r="H47" s="71"/>
    </row>
    <row r="48" spans="1:8" s="60" customFormat="1" ht="15.75" customHeight="1" x14ac:dyDescent="0.2">
      <c r="A48" s="35" t="s">
        <v>299</v>
      </c>
      <c r="B48" s="58" t="s">
        <v>291</v>
      </c>
      <c r="C48" s="64" t="s">
        <v>61</v>
      </c>
      <c r="D48" s="70" t="s">
        <v>9</v>
      </c>
      <c r="E48" s="37">
        <v>9</v>
      </c>
      <c r="F48" s="62">
        <v>0</v>
      </c>
      <c r="G48" s="28">
        <f t="shared" si="2"/>
        <v>0</v>
      </c>
      <c r="H48" s="71"/>
    </row>
    <row r="49" spans="1:8" s="60" customFormat="1" ht="15.75" customHeight="1" x14ac:dyDescent="0.2">
      <c r="A49" s="35" t="s">
        <v>300</v>
      </c>
      <c r="B49" s="36" t="s">
        <v>102</v>
      </c>
      <c r="C49" s="52" t="s">
        <v>89</v>
      </c>
      <c r="D49" s="70" t="s">
        <v>9</v>
      </c>
      <c r="E49" s="37">
        <v>10</v>
      </c>
      <c r="F49" s="62">
        <v>0</v>
      </c>
      <c r="G49" s="28">
        <f t="shared" si="2"/>
        <v>0</v>
      </c>
      <c r="H49" s="71"/>
    </row>
    <row r="50" spans="1:8" s="60" customFormat="1" ht="15.75" customHeight="1" x14ac:dyDescent="0.2">
      <c r="A50" s="35" t="s">
        <v>301</v>
      </c>
      <c r="B50" s="36" t="s">
        <v>254</v>
      </c>
      <c r="C50" s="52" t="s">
        <v>25</v>
      </c>
      <c r="D50" s="70" t="s">
        <v>9</v>
      </c>
      <c r="E50" s="37">
        <v>39</v>
      </c>
      <c r="F50" s="62">
        <v>0</v>
      </c>
      <c r="G50" s="28">
        <f t="shared" si="2"/>
        <v>0</v>
      </c>
      <c r="H50" s="71"/>
    </row>
    <row r="51" spans="1:8" s="60" customFormat="1" ht="15.75" customHeight="1" x14ac:dyDescent="0.2">
      <c r="A51" s="35" t="s">
        <v>302</v>
      </c>
      <c r="B51" s="36" t="s">
        <v>103</v>
      </c>
      <c r="C51" s="52" t="s">
        <v>25</v>
      </c>
      <c r="D51" s="70" t="s">
        <v>9</v>
      </c>
      <c r="E51" s="37">
        <v>12</v>
      </c>
      <c r="F51" s="62">
        <v>0</v>
      </c>
      <c r="G51" s="28">
        <f t="shared" si="2"/>
        <v>0</v>
      </c>
      <c r="H51" s="71"/>
    </row>
    <row r="52" spans="1:8" s="60" customFormat="1" ht="15.75" customHeight="1" x14ac:dyDescent="0.2">
      <c r="A52" s="35" t="s">
        <v>303</v>
      </c>
      <c r="B52" s="36" t="s">
        <v>104</v>
      </c>
      <c r="C52" s="52" t="s">
        <v>25</v>
      </c>
      <c r="D52" s="70" t="s">
        <v>9</v>
      </c>
      <c r="E52" s="37">
        <v>15</v>
      </c>
      <c r="F52" s="62">
        <v>0</v>
      </c>
      <c r="G52" s="28">
        <f t="shared" si="2"/>
        <v>0</v>
      </c>
      <c r="H52" s="71"/>
    </row>
    <row r="53" spans="1:8" s="60" customFormat="1" ht="15.75" customHeight="1" x14ac:dyDescent="0.2">
      <c r="A53" s="35" t="s">
        <v>305</v>
      </c>
      <c r="B53" s="72" t="s">
        <v>97</v>
      </c>
      <c r="C53" s="73" t="s">
        <v>58</v>
      </c>
      <c r="D53" s="70" t="s">
        <v>22</v>
      </c>
      <c r="E53" s="37">
        <v>4</v>
      </c>
      <c r="F53" s="62">
        <v>0</v>
      </c>
      <c r="G53" s="28">
        <f t="shared" si="2"/>
        <v>0</v>
      </c>
      <c r="H53" s="71"/>
    </row>
    <row r="54" spans="1:8" s="60" customFormat="1" ht="15.75" customHeight="1" x14ac:dyDescent="0.2">
      <c r="A54" s="35" t="s">
        <v>304</v>
      </c>
      <c r="B54" s="72" t="s">
        <v>59</v>
      </c>
      <c r="C54" s="73" t="s">
        <v>60</v>
      </c>
      <c r="D54" s="70" t="s">
        <v>9</v>
      </c>
      <c r="E54" s="37">
        <v>4</v>
      </c>
      <c r="F54" s="62">
        <v>0</v>
      </c>
      <c r="G54" s="28">
        <f t="shared" si="2"/>
        <v>0</v>
      </c>
      <c r="H54" s="71"/>
    </row>
    <row r="55" spans="1:8" s="60" customFormat="1" ht="15.75" customHeight="1" x14ac:dyDescent="0.2">
      <c r="A55" s="35" t="s">
        <v>306</v>
      </c>
      <c r="B55" s="72" t="s">
        <v>86</v>
      </c>
      <c r="C55" s="73" t="s">
        <v>63</v>
      </c>
      <c r="D55" s="70" t="s">
        <v>22</v>
      </c>
      <c r="E55" s="37">
        <v>4</v>
      </c>
      <c r="F55" s="62">
        <v>0</v>
      </c>
      <c r="G55" s="28">
        <f t="shared" si="2"/>
        <v>0</v>
      </c>
      <c r="H55" s="71"/>
    </row>
    <row r="56" spans="1:8" s="12" customFormat="1" ht="15.75" customHeight="1" x14ac:dyDescent="0.2">
      <c r="A56" s="35" t="s">
        <v>307</v>
      </c>
      <c r="B56" s="72" t="s">
        <v>90</v>
      </c>
      <c r="C56" s="73" t="s">
        <v>91</v>
      </c>
      <c r="D56" s="70" t="s">
        <v>22</v>
      </c>
      <c r="E56" s="37">
        <v>15</v>
      </c>
      <c r="F56" s="62">
        <v>0</v>
      </c>
      <c r="G56" s="28">
        <f t="shared" si="2"/>
        <v>0</v>
      </c>
    </row>
    <row r="57" spans="1:8" s="12" customFormat="1" ht="15.75" customHeight="1" x14ac:dyDescent="0.2">
      <c r="A57" s="35" t="s">
        <v>308</v>
      </c>
      <c r="B57" s="72" t="s">
        <v>56</v>
      </c>
      <c r="C57" s="73" t="s">
        <v>98</v>
      </c>
      <c r="D57" s="70" t="s">
        <v>9</v>
      </c>
      <c r="E57" s="37">
        <v>4</v>
      </c>
      <c r="F57" s="62">
        <v>0</v>
      </c>
      <c r="G57" s="28">
        <f t="shared" si="2"/>
        <v>0</v>
      </c>
    </row>
    <row r="58" spans="1:8" s="12" customFormat="1" ht="15.75" customHeight="1" x14ac:dyDescent="0.2">
      <c r="A58" s="35" t="s">
        <v>309</v>
      </c>
      <c r="B58" s="72" t="s">
        <v>24</v>
      </c>
      <c r="C58" s="73" t="s">
        <v>23</v>
      </c>
      <c r="D58" s="70" t="s">
        <v>22</v>
      </c>
      <c r="E58" s="37">
        <v>15</v>
      </c>
      <c r="F58" s="62">
        <v>0</v>
      </c>
      <c r="G58" s="28">
        <f t="shared" si="2"/>
        <v>0</v>
      </c>
    </row>
    <row r="59" spans="1:8" s="12" customFormat="1" ht="15.75" customHeight="1" x14ac:dyDescent="0.2">
      <c r="A59" s="35" t="s">
        <v>314</v>
      </c>
      <c r="B59" s="72" t="s">
        <v>316</v>
      </c>
      <c r="C59" s="73" t="s">
        <v>315</v>
      </c>
      <c r="D59" s="70" t="s">
        <v>9</v>
      </c>
      <c r="E59" s="37">
        <v>12</v>
      </c>
      <c r="F59" s="62">
        <v>0</v>
      </c>
      <c r="G59" s="28">
        <f t="shared" si="2"/>
        <v>0</v>
      </c>
    </row>
    <row r="60" spans="1:8" s="12" customFormat="1" ht="15.75" customHeight="1" x14ac:dyDescent="0.2">
      <c r="A60" s="35" t="s">
        <v>310</v>
      </c>
      <c r="B60" s="72" t="s">
        <v>108</v>
      </c>
      <c r="C60" s="73" t="s">
        <v>107</v>
      </c>
      <c r="D60" s="70" t="s">
        <v>22</v>
      </c>
      <c r="E60" s="37">
        <v>15</v>
      </c>
      <c r="F60" s="62">
        <v>0</v>
      </c>
      <c r="G60" s="28">
        <f t="shared" si="2"/>
        <v>0</v>
      </c>
    </row>
    <row r="61" spans="1:8" s="12" customFormat="1" ht="15.75" customHeight="1" x14ac:dyDescent="0.2">
      <c r="A61" s="35" t="s">
        <v>311</v>
      </c>
      <c r="B61" s="72" t="s">
        <v>258</v>
      </c>
      <c r="C61" s="73" t="s">
        <v>92</v>
      </c>
      <c r="D61" s="70" t="s">
        <v>9</v>
      </c>
      <c r="E61" s="37">
        <v>18</v>
      </c>
      <c r="F61" s="62">
        <v>0</v>
      </c>
      <c r="G61" s="28">
        <f t="shared" si="2"/>
        <v>0</v>
      </c>
    </row>
    <row r="62" spans="1:8" s="12" customFormat="1" ht="15.75" customHeight="1" x14ac:dyDescent="0.2">
      <c r="A62" s="35" t="s">
        <v>312</v>
      </c>
      <c r="B62" s="72" t="s">
        <v>93</v>
      </c>
      <c r="C62" s="73" t="s">
        <v>92</v>
      </c>
      <c r="D62" s="70" t="s">
        <v>22</v>
      </c>
      <c r="E62" s="37">
        <v>15</v>
      </c>
      <c r="F62" s="62">
        <v>0</v>
      </c>
      <c r="G62" s="28">
        <f t="shared" si="2"/>
        <v>0</v>
      </c>
    </row>
    <row r="63" spans="1:8" s="12" customFormat="1" ht="15.75" customHeight="1" thickBot="1" x14ac:dyDescent="0.25">
      <c r="A63" s="39" t="s">
        <v>313</v>
      </c>
      <c r="B63" s="40" t="s">
        <v>105</v>
      </c>
      <c r="C63" s="306" t="s">
        <v>106</v>
      </c>
      <c r="D63" s="307" t="s">
        <v>9</v>
      </c>
      <c r="E63" s="45">
        <v>10</v>
      </c>
      <c r="F63" s="74">
        <v>0</v>
      </c>
      <c r="G63" s="29">
        <f t="shared" si="2"/>
        <v>0</v>
      </c>
    </row>
    <row r="64" spans="1:8" ht="16.5" customHeight="1" thickBot="1" x14ac:dyDescent="0.25">
      <c r="A64" s="30"/>
      <c r="B64" s="65"/>
      <c r="C64" s="66"/>
      <c r="D64" s="41"/>
      <c r="E64" s="20">
        <f>SUM(E41:E63)</f>
        <v>269</v>
      </c>
      <c r="G64" s="56">
        <f>SUM(G41:G63)</f>
        <v>0</v>
      </c>
    </row>
    <row r="65" spans="1:12" ht="15.75" thickBot="1" x14ac:dyDescent="0.3">
      <c r="A65" s="84" t="s">
        <v>13</v>
      </c>
      <c r="E65" s="30"/>
    </row>
    <row r="66" spans="1:12" s="60" customFormat="1" ht="14.25" x14ac:dyDescent="0.2">
      <c r="A66" s="342" t="s">
        <v>2</v>
      </c>
      <c r="B66" s="344" t="s">
        <v>3</v>
      </c>
      <c r="C66" s="344" t="s">
        <v>4</v>
      </c>
      <c r="D66" s="344" t="s">
        <v>5</v>
      </c>
      <c r="E66" s="350" t="s">
        <v>28</v>
      </c>
      <c r="F66" s="340" t="s">
        <v>6</v>
      </c>
      <c r="G66" s="338" t="s">
        <v>26</v>
      </c>
    </row>
    <row r="67" spans="1:12" s="60" customFormat="1" ht="14.25" x14ac:dyDescent="0.2">
      <c r="A67" s="343"/>
      <c r="B67" s="345"/>
      <c r="C67" s="345"/>
      <c r="D67" s="345"/>
      <c r="E67" s="351" t="s">
        <v>7</v>
      </c>
      <c r="F67" s="341"/>
      <c r="G67" s="339"/>
    </row>
    <row r="68" spans="1:12" s="60" customFormat="1" ht="14.25" x14ac:dyDescent="0.2">
      <c r="A68" s="37" t="s">
        <v>109</v>
      </c>
      <c r="B68" s="61" t="s">
        <v>110</v>
      </c>
      <c r="C68" s="61" t="s">
        <v>111</v>
      </c>
      <c r="D68" s="79"/>
      <c r="E68" s="308">
        <v>50</v>
      </c>
      <c r="F68" s="59">
        <v>0</v>
      </c>
      <c r="G68" s="59">
        <f>E68*F68</f>
        <v>0</v>
      </c>
      <c r="I68" s="85"/>
      <c r="J68" s="85"/>
      <c r="K68" s="85"/>
      <c r="L68" s="85"/>
    </row>
    <row r="69" spans="1:12" s="60" customFormat="1" ht="15" customHeight="1" x14ac:dyDescent="0.2">
      <c r="A69" s="309" t="s">
        <v>112</v>
      </c>
      <c r="B69" s="61" t="s">
        <v>64</v>
      </c>
      <c r="C69" s="61" t="s">
        <v>29</v>
      </c>
      <c r="D69" s="79"/>
      <c r="E69" s="282">
        <v>20</v>
      </c>
      <c r="F69" s="59">
        <v>0</v>
      </c>
      <c r="G69" s="59">
        <f t="shared" ref="G69:G78" si="3">E69*F69</f>
        <v>0</v>
      </c>
      <c r="I69" s="85"/>
      <c r="J69" s="85"/>
      <c r="K69" s="85"/>
      <c r="L69" s="85"/>
    </row>
    <row r="70" spans="1:12" s="60" customFormat="1" ht="14.25" x14ac:dyDescent="0.2">
      <c r="A70" s="37" t="s">
        <v>113</v>
      </c>
      <c r="B70" s="61" t="s">
        <v>34</v>
      </c>
      <c r="C70" s="61" t="s">
        <v>35</v>
      </c>
      <c r="D70" s="79"/>
      <c r="E70" s="282">
        <v>55</v>
      </c>
      <c r="F70" s="59">
        <v>0</v>
      </c>
      <c r="G70" s="59">
        <f t="shared" si="3"/>
        <v>0</v>
      </c>
      <c r="I70" s="85"/>
      <c r="J70" s="85"/>
      <c r="K70" s="85"/>
      <c r="L70" s="85"/>
    </row>
    <row r="71" spans="1:12" s="60" customFormat="1" ht="14.25" x14ac:dyDescent="0.2">
      <c r="A71" s="309" t="s">
        <v>114</v>
      </c>
      <c r="B71" s="61" t="s">
        <v>36</v>
      </c>
      <c r="C71" s="61" t="s">
        <v>37</v>
      </c>
      <c r="D71" s="79"/>
      <c r="E71" s="282">
        <v>18</v>
      </c>
      <c r="F71" s="59">
        <v>0</v>
      </c>
      <c r="G71" s="59">
        <f t="shared" si="3"/>
        <v>0</v>
      </c>
      <c r="I71" s="85"/>
      <c r="J71" s="85"/>
      <c r="K71" s="85"/>
      <c r="L71" s="85"/>
    </row>
    <row r="72" spans="1:12" s="60" customFormat="1" ht="14.25" x14ac:dyDescent="0.2">
      <c r="A72" s="37" t="s">
        <v>115</v>
      </c>
      <c r="B72" s="61" t="s">
        <v>65</v>
      </c>
      <c r="C72" s="61" t="s">
        <v>37</v>
      </c>
      <c r="D72" s="79"/>
      <c r="E72" s="282">
        <v>18</v>
      </c>
      <c r="F72" s="59">
        <v>0</v>
      </c>
      <c r="G72" s="59">
        <f t="shared" si="3"/>
        <v>0</v>
      </c>
      <c r="I72" s="85"/>
      <c r="J72" s="85"/>
      <c r="K72" s="85"/>
      <c r="L72" s="85"/>
    </row>
    <row r="73" spans="1:12" s="60" customFormat="1" ht="14.25" x14ac:dyDescent="0.2">
      <c r="A73" s="309" t="s">
        <v>116</v>
      </c>
      <c r="B73" s="61" t="s">
        <v>66</v>
      </c>
      <c r="C73" s="61" t="s">
        <v>67</v>
      </c>
      <c r="D73" s="79"/>
      <c r="E73" s="282">
        <v>50</v>
      </c>
      <c r="F73" s="59">
        <v>0</v>
      </c>
      <c r="G73" s="59">
        <f t="shared" si="3"/>
        <v>0</v>
      </c>
      <c r="I73" s="85"/>
      <c r="J73" s="85"/>
      <c r="K73" s="85"/>
      <c r="L73" s="85"/>
    </row>
    <row r="74" spans="1:12" s="60" customFormat="1" ht="14.25" x14ac:dyDescent="0.2">
      <c r="A74" s="37" t="s">
        <v>117</v>
      </c>
      <c r="B74" s="61" t="s">
        <v>68</v>
      </c>
      <c r="C74" s="61" t="s">
        <v>69</v>
      </c>
      <c r="D74" s="79"/>
      <c r="E74" s="282">
        <v>40</v>
      </c>
      <c r="F74" s="59">
        <v>0</v>
      </c>
      <c r="G74" s="59">
        <f t="shared" si="3"/>
        <v>0</v>
      </c>
      <c r="I74" s="85"/>
      <c r="J74" s="85"/>
      <c r="K74" s="85"/>
      <c r="L74" s="85"/>
    </row>
    <row r="75" spans="1:12" s="60" customFormat="1" ht="14.25" x14ac:dyDescent="0.2">
      <c r="A75" s="309" t="s">
        <v>118</v>
      </c>
      <c r="B75" s="61" t="s">
        <v>70</v>
      </c>
      <c r="C75" s="61" t="s">
        <v>20</v>
      </c>
      <c r="D75" s="79"/>
      <c r="E75" s="282">
        <v>105</v>
      </c>
      <c r="F75" s="59">
        <v>0</v>
      </c>
      <c r="G75" s="59">
        <f t="shared" si="3"/>
        <v>0</v>
      </c>
      <c r="I75" s="85"/>
      <c r="J75" s="85"/>
      <c r="K75" s="85"/>
      <c r="L75" s="85"/>
    </row>
    <row r="76" spans="1:12" s="60" customFormat="1" ht="14.25" x14ac:dyDescent="0.2">
      <c r="A76" s="37" t="s">
        <v>119</v>
      </c>
      <c r="B76" s="61" t="s">
        <v>71</v>
      </c>
      <c r="C76" s="61" t="s">
        <v>14</v>
      </c>
      <c r="D76" s="79"/>
      <c r="E76" s="282">
        <v>52</v>
      </c>
      <c r="F76" s="59">
        <v>0</v>
      </c>
      <c r="G76" s="59">
        <f t="shared" si="3"/>
        <v>0</v>
      </c>
      <c r="I76" s="85"/>
      <c r="J76" s="85"/>
      <c r="K76" s="85"/>
      <c r="L76" s="85"/>
    </row>
    <row r="77" spans="1:12" s="60" customFormat="1" ht="14.25" x14ac:dyDescent="0.2">
      <c r="A77" s="309" t="s">
        <v>120</v>
      </c>
      <c r="B77" s="61" t="s">
        <v>72</v>
      </c>
      <c r="C77" s="61" t="s">
        <v>14</v>
      </c>
      <c r="D77" s="79"/>
      <c r="E77" s="282">
        <v>52</v>
      </c>
      <c r="F77" s="59">
        <v>0</v>
      </c>
      <c r="G77" s="59">
        <f t="shared" si="3"/>
        <v>0</v>
      </c>
      <c r="I77" s="85"/>
      <c r="J77" s="85"/>
      <c r="K77" s="85"/>
      <c r="L77" s="85"/>
    </row>
    <row r="78" spans="1:12" s="60" customFormat="1" ht="14.25" x14ac:dyDescent="0.2">
      <c r="A78" s="37" t="s">
        <v>121</v>
      </c>
      <c r="B78" s="61" t="s">
        <v>73</v>
      </c>
      <c r="C78" s="61" t="s">
        <v>19</v>
      </c>
      <c r="D78" s="79"/>
      <c r="E78" s="282">
        <v>105</v>
      </c>
      <c r="F78" s="59">
        <v>0</v>
      </c>
      <c r="G78" s="59">
        <f t="shared" si="3"/>
        <v>0</v>
      </c>
      <c r="I78" s="85"/>
      <c r="J78" s="85"/>
      <c r="K78" s="85"/>
      <c r="L78" s="85"/>
    </row>
    <row r="79" spans="1:12" s="60" customFormat="1" ht="15.75" thickBot="1" x14ac:dyDescent="0.25">
      <c r="A79" s="32"/>
      <c r="B79" s="86"/>
      <c r="C79" s="86"/>
      <c r="D79" s="87"/>
      <c r="E79" s="88">
        <f>SUM(E68:E78)</f>
        <v>565</v>
      </c>
      <c r="F79" s="89"/>
      <c r="G79" s="257">
        <f>SUM(G68:G78)</f>
        <v>0</v>
      </c>
    </row>
    <row r="80" spans="1:12" s="60" customFormat="1" ht="15.75" thickBot="1" x14ac:dyDescent="0.25">
      <c r="A80" s="32"/>
      <c r="B80" s="86"/>
      <c r="C80" s="86"/>
      <c r="D80" s="87"/>
      <c r="E80" s="88"/>
      <c r="F80" s="89"/>
      <c r="G80" s="90"/>
    </row>
    <row r="81" spans="1:7" ht="18.75" customHeight="1" thickBot="1" x14ac:dyDescent="0.25">
      <c r="A81" s="46"/>
      <c r="B81" s="47" t="s">
        <v>47</v>
      </c>
      <c r="C81" s="48"/>
      <c r="D81" s="48"/>
      <c r="E81" s="49"/>
      <c r="F81" s="50"/>
      <c r="G81" s="51">
        <f>G79+G64+G35+G18</f>
        <v>0</v>
      </c>
    </row>
    <row r="82" spans="1:7" x14ac:dyDescent="0.2">
      <c r="E82" s="30"/>
    </row>
    <row r="83" spans="1:7" x14ac:dyDescent="0.2">
      <c r="B83" s="9" t="s">
        <v>48</v>
      </c>
      <c r="E83" s="30"/>
    </row>
    <row r="84" spans="1:7" x14ac:dyDescent="0.2">
      <c r="E84" s="30"/>
    </row>
    <row r="85" spans="1:7" x14ac:dyDescent="0.2">
      <c r="E85" s="30"/>
    </row>
    <row r="86" spans="1:7" x14ac:dyDescent="0.2">
      <c r="E86" s="30"/>
    </row>
    <row r="87" spans="1:7" x14ac:dyDescent="0.2">
      <c r="E87" s="30"/>
    </row>
    <row r="88" spans="1:7" x14ac:dyDescent="0.2">
      <c r="E88" s="30"/>
    </row>
    <row r="89" spans="1:7" x14ac:dyDescent="0.2">
      <c r="E89" s="30"/>
    </row>
    <row r="90" spans="1:7" x14ac:dyDescent="0.2">
      <c r="E90" s="30"/>
    </row>
    <row r="91" spans="1:7" x14ac:dyDescent="0.2">
      <c r="E91" s="30"/>
    </row>
    <row r="92" spans="1:7" x14ac:dyDescent="0.2">
      <c r="E92" s="30"/>
    </row>
    <row r="93" spans="1:7" x14ac:dyDescent="0.2">
      <c r="E93" s="30"/>
    </row>
    <row r="94" spans="1:7" x14ac:dyDescent="0.2">
      <c r="E94" s="30"/>
    </row>
    <row r="95" spans="1:7" x14ac:dyDescent="0.2">
      <c r="E95" s="30"/>
    </row>
    <row r="96" spans="1:7" x14ac:dyDescent="0.2">
      <c r="E96" s="30"/>
    </row>
    <row r="97" spans="5:5" x14ac:dyDescent="0.2">
      <c r="E97" s="30"/>
    </row>
    <row r="98" spans="5:5" x14ac:dyDescent="0.2">
      <c r="E98" s="30"/>
    </row>
    <row r="99" spans="5:5" x14ac:dyDescent="0.2">
      <c r="E99" s="30"/>
    </row>
    <row r="100" spans="5:5" x14ac:dyDescent="0.2">
      <c r="E100" s="30"/>
    </row>
    <row r="101" spans="5:5" x14ac:dyDescent="0.2">
      <c r="E101" s="30"/>
    </row>
    <row r="102" spans="5:5" x14ac:dyDescent="0.2">
      <c r="E102" s="30"/>
    </row>
    <row r="103" spans="5:5" x14ac:dyDescent="0.2">
      <c r="E103" s="30"/>
    </row>
    <row r="104" spans="5:5" x14ac:dyDescent="0.2">
      <c r="E104" s="30"/>
    </row>
    <row r="105" spans="5:5" x14ac:dyDescent="0.2">
      <c r="E105" s="30"/>
    </row>
    <row r="106" spans="5:5" x14ac:dyDescent="0.2">
      <c r="E106" s="30"/>
    </row>
    <row r="107" spans="5:5" x14ac:dyDescent="0.2">
      <c r="E107" s="30"/>
    </row>
    <row r="108" spans="5:5" x14ac:dyDescent="0.2">
      <c r="E108" s="30"/>
    </row>
    <row r="109" spans="5:5" x14ac:dyDescent="0.2">
      <c r="E109" s="30"/>
    </row>
    <row r="110" spans="5:5" x14ac:dyDescent="0.2">
      <c r="E110" s="30"/>
    </row>
    <row r="111" spans="5:5" x14ac:dyDescent="0.2">
      <c r="E111" s="30"/>
    </row>
    <row r="112" spans="5:5" x14ac:dyDescent="0.2">
      <c r="E112" s="30"/>
    </row>
    <row r="113" spans="5:5" x14ac:dyDescent="0.2">
      <c r="E113" s="30"/>
    </row>
    <row r="114" spans="5:5" x14ac:dyDescent="0.2">
      <c r="E114" s="30"/>
    </row>
    <row r="115" spans="5:5" x14ac:dyDescent="0.2">
      <c r="E115" s="30"/>
    </row>
    <row r="116" spans="5:5" x14ac:dyDescent="0.2">
      <c r="E116" s="30"/>
    </row>
    <row r="117" spans="5:5" x14ac:dyDescent="0.2">
      <c r="E117" s="30"/>
    </row>
    <row r="118" spans="5:5" x14ac:dyDescent="0.2">
      <c r="E118" s="30"/>
    </row>
    <row r="119" spans="5:5" x14ac:dyDescent="0.2">
      <c r="E119" s="30"/>
    </row>
    <row r="120" spans="5:5" x14ac:dyDescent="0.2">
      <c r="E120" s="30"/>
    </row>
    <row r="121" spans="5:5" x14ac:dyDescent="0.2">
      <c r="E121" s="30"/>
    </row>
    <row r="122" spans="5:5" x14ac:dyDescent="0.2">
      <c r="E122" s="30"/>
    </row>
    <row r="123" spans="5:5" x14ac:dyDescent="0.2">
      <c r="E123" s="30"/>
    </row>
    <row r="124" spans="5:5" x14ac:dyDescent="0.2">
      <c r="E124" s="30"/>
    </row>
    <row r="125" spans="5:5" x14ac:dyDescent="0.2">
      <c r="E125" s="30"/>
    </row>
    <row r="126" spans="5:5" x14ac:dyDescent="0.2">
      <c r="E126" s="30"/>
    </row>
    <row r="127" spans="5:5" x14ac:dyDescent="0.2">
      <c r="E127" s="30"/>
    </row>
    <row r="128" spans="5:5" x14ac:dyDescent="0.2">
      <c r="E128" s="30"/>
    </row>
    <row r="129" spans="5:5" x14ac:dyDescent="0.2">
      <c r="E129" s="30"/>
    </row>
    <row r="130" spans="5:5" x14ac:dyDescent="0.2">
      <c r="E130" s="30"/>
    </row>
    <row r="131" spans="5:5" x14ac:dyDescent="0.2">
      <c r="E131" s="30"/>
    </row>
    <row r="132" spans="5:5" x14ac:dyDescent="0.2">
      <c r="E132" s="30"/>
    </row>
    <row r="133" spans="5:5" x14ac:dyDescent="0.2">
      <c r="E133" s="30"/>
    </row>
    <row r="134" spans="5:5" x14ac:dyDescent="0.2">
      <c r="E134" s="30"/>
    </row>
    <row r="135" spans="5:5" x14ac:dyDescent="0.2">
      <c r="E135" s="30"/>
    </row>
    <row r="136" spans="5:5" x14ac:dyDescent="0.2">
      <c r="E136" s="30"/>
    </row>
    <row r="137" spans="5:5" x14ac:dyDescent="0.2">
      <c r="E137" s="30"/>
    </row>
    <row r="138" spans="5:5" x14ac:dyDescent="0.2">
      <c r="E138" s="30"/>
    </row>
    <row r="139" spans="5:5" x14ac:dyDescent="0.2">
      <c r="E139" s="30"/>
    </row>
    <row r="140" spans="5:5" x14ac:dyDescent="0.2">
      <c r="E140" s="30"/>
    </row>
    <row r="141" spans="5:5" x14ac:dyDescent="0.2">
      <c r="E141" s="30"/>
    </row>
    <row r="142" spans="5:5" x14ac:dyDescent="0.2">
      <c r="E142" s="30"/>
    </row>
    <row r="143" spans="5:5" x14ac:dyDescent="0.2">
      <c r="E143" s="30"/>
    </row>
    <row r="144" spans="5:5" x14ac:dyDescent="0.2">
      <c r="E144" s="30"/>
    </row>
    <row r="145" spans="5:5" x14ac:dyDescent="0.2">
      <c r="E145" s="30"/>
    </row>
    <row r="146" spans="5:5" x14ac:dyDescent="0.2">
      <c r="E146" s="30"/>
    </row>
    <row r="147" spans="5:5" x14ac:dyDescent="0.2">
      <c r="E147" s="30"/>
    </row>
    <row r="148" spans="5:5" x14ac:dyDescent="0.2">
      <c r="E148" s="30"/>
    </row>
    <row r="149" spans="5:5" x14ac:dyDescent="0.2">
      <c r="E149" s="30"/>
    </row>
    <row r="150" spans="5:5" x14ac:dyDescent="0.2">
      <c r="E150" s="30"/>
    </row>
    <row r="151" spans="5:5" x14ac:dyDescent="0.2">
      <c r="E151" s="30"/>
    </row>
    <row r="152" spans="5:5" x14ac:dyDescent="0.2">
      <c r="E152" s="30"/>
    </row>
    <row r="153" spans="5:5" x14ac:dyDescent="0.2">
      <c r="E153" s="30"/>
    </row>
    <row r="154" spans="5:5" x14ac:dyDescent="0.2">
      <c r="E154" s="30"/>
    </row>
    <row r="155" spans="5:5" x14ac:dyDescent="0.2">
      <c r="E155" s="30"/>
    </row>
    <row r="156" spans="5:5" x14ac:dyDescent="0.2">
      <c r="E156" s="30"/>
    </row>
    <row r="157" spans="5:5" x14ac:dyDescent="0.2">
      <c r="E157" s="30"/>
    </row>
    <row r="158" spans="5:5" x14ac:dyDescent="0.2">
      <c r="E158" s="30"/>
    </row>
    <row r="159" spans="5:5" x14ac:dyDescent="0.2">
      <c r="E159" s="30"/>
    </row>
    <row r="160" spans="5:5" x14ac:dyDescent="0.2">
      <c r="E160" s="30"/>
    </row>
    <row r="161" spans="5:5" x14ac:dyDescent="0.2">
      <c r="E161" s="30"/>
    </row>
    <row r="162" spans="5:5" x14ac:dyDescent="0.2">
      <c r="E162" s="30"/>
    </row>
    <row r="163" spans="5:5" x14ac:dyDescent="0.2">
      <c r="E163" s="30"/>
    </row>
    <row r="164" spans="5:5" x14ac:dyDescent="0.2">
      <c r="E164" s="30"/>
    </row>
    <row r="165" spans="5:5" x14ac:dyDescent="0.2">
      <c r="E165" s="30"/>
    </row>
    <row r="166" spans="5:5" x14ac:dyDescent="0.2">
      <c r="E166" s="30"/>
    </row>
    <row r="167" spans="5:5" x14ac:dyDescent="0.2">
      <c r="E167" s="30"/>
    </row>
    <row r="168" spans="5:5" x14ac:dyDescent="0.2">
      <c r="E168" s="30"/>
    </row>
    <row r="169" spans="5:5" x14ac:dyDescent="0.2">
      <c r="E169" s="30"/>
    </row>
    <row r="170" spans="5:5" x14ac:dyDescent="0.2">
      <c r="E170" s="30"/>
    </row>
    <row r="171" spans="5:5" x14ac:dyDescent="0.2">
      <c r="E171" s="30"/>
    </row>
    <row r="172" spans="5:5" x14ac:dyDescent="0.2">
      <c r="E172" s="30"/>
    </row>
    <row r="173" spans="5:5" x14ac:dyDescent="0.2">
      <c r="E173" s="30"/>
    </row>
    <row r="174" spans="5:5" x14ac:dyDescent="0.2">
      <c r="E174" s="30"/>
    </row>
    <row r="175" spans="5:5" x14ac:dyDescent="0.2">
      <c r="E175" s="30"/>
    </row>
    <row r="176" spans="5:5" x14ac:dyDescent="0.2">
      <c r="E176" s="30"/>
    </row>
    <row r="177" spans="5:5" x14ac:dyDescent="0.2">
      <c r="E177" s="30"/>
    </row>
    <row r="178" spans="5:5" x14ac:dyDescent="0.2">
      <c r="E178" s="30"/>
    </row>
    <row r="179" spans="5:5" x14ac:dyDescent="0.2">
      <c r="E179" s="30"/>
    </row>
    <row r="180" spans="5:5" x14ac:dyDescent="0.2">
      <c r="E180" s="30"/>
    </row>
    <row r="181" spans="5:5" x14ac:dyDescent="0.2">
      <c r="E181" s="30"/>
    </row>
    <row r="182" spans="5:5" x14ac:dyDescent="0.2">
      <c r="E182" s="30"/>
    </row>
    <row r="183" spans="5:5" x14ac:dyDescent="0.2">
      <c r="E183" s="30"/>
    </row>
    <row r="184" spans="5:5" x14ac:dyDescent="0.2">
      <c r="E184" s="30"/>
    </row>
    <row r="185" spans="5:5" x14ac:dyDescent="0.2">
      <c r="E185" s="30"/>
    </row>
    <row r="186" spans="5:5" x14ac:dyDescent="0.2">
      <c r="E186" s="30"/>
    </row>
    <row r="187" spans="5:5" x14ac:dyDescent="0.2">
      <c r="E187" s="30"/>
    </row>
    <row r="188" spans="5:5" x14ac:dyDescent="0.2">
      <c r="E188" s="30"/>
    </row>
    <row r="189" spans="5:5" x14ac:dyDescent="0.2">
      <c r="E189" s="30"/>
    </row>
    <row r="190" spans="5:5" x14ac:dyDescent="0.2">
      <c r="E190" s="30"/>
    </row>
    <row r="191" spans="5:5" x14ac:dyDescent="0.2">
      <c r="E191" s="30"/>
    </row>
    <row r="192" spans="5:5" x14ac:dyDescent="0.2">
      <c r="E192" s="30"/>
    </row>
    <row r="193" spans="5:5" x14ac:dyDescent="0.2">
      <c r="E193" s="30"/>
    </row>
    <row r="194" spans="5:5" x14ac:dyDescent="0.2">
      <c r="E194" s="30"/>
    </row>
    <row r="195" spans="5:5" x14ac:dyDescent="0.2">
      <c r="E195" s="30"/>
    </row>
    <row r="196" spans="5:5" x14ac:dyDescent="0.2">
      <c r="E196" s="30"/>
    </row>
    <row r="197" spans="5:5" x14ac:dyDescent="0.2">
      <c r="E197" s="30"/>
    </row>
    <row r="198" spans="5:5" x14ac:dyDescent="0.2">
      <c r="E198" s="30"/>
    </row>
    <row r="199" spans="5:5" x14ac:dyDescent="0.2">
      <c r="E199" s="30"/>
    </row>
    <row r="200" spans="5:5" x14ac:dyDescent="0.2">
      <c r="E200" s="30"/>
    </row>
    <row r="201" spans="5:5" x14ac:dyDescent="0.2">
      <c r="E201" s="30"/>
    </row>
    <row r="202" spans="5:5" x14ac:dyDescent="0.2">
      <c r="E202" s="30"/>
    </row>
    <row r="203" spans="5:5" x14ac:dyDescent="0.2">
      <c r="E203" s="30"/>
    </row>
    <row r="204" spans="5:5" x14ac:dyDescent="0.2">
      <c r="E204" s="30"/>
    </row>
    <row r="205" spans="5:5" x14ac:dyDescent="0.2">
      <c r="E205" s="30"/>
    </row>
    <row r="206" spans="5:5" x14ac:dyDescent="0.2">
      <c r="E206" s="30"/>
    </row>
    <row r="207" spans="5:5" x14ac:dyDescent="0.2">
      <c r="E207" s="30"/>
    </row>
    <row r="208" spans="5:5" x14ac:dyDescent="0.2">
      <c r="E208" s="30"/>
    </row>
    <row r="209" spans="5:5" x14ac:dyDescent="0.2">
      <c r="E209" s="30"/>
    </row>
    <row r="210" spans="5:5" x14ac:dyDescent="0.2">
      <c r="E210" s="30"/>
    </row>
    <row r="211" spans="5:5" x14ac:dyDescent="0.2">
      <c r="E211" s="30"/>
    </row>
    <row r="212" spans="5:5" x14ac:dyDescent="0.2">
      <c r="E212" s="30"/>
    </row>
    <row r="213" spans="5:5" x14ac:dyDescent="0.2">
      <c r="E213" s="30"/>
    </row>
    <row r="214" spans="5:5" x14ac:dyDescent="0.2">
      <c r="E214" s="30"/>
    </row>
    <row r="215" spans="5:5" x14ac:dyDescent="0.2">
      <c r="E215" s="30"/>
    </row>
    <row r="216" spans="5:5" x14ac:dyDescent="0.2">
      <c r="E216" s="30"/>
    </row>
    <row r="217" spans="5:5" x14ac:dyDescent="0.2">
      <c r="E217" s="30"/>
    </row>
    <row r="218" spans="5:5" x14ac:dyDescent="0.2">
      <c r="E218" s="30"/>
    </row>
    <row r="219" spans="5:5" x14ac:dyDescent="0.2">
      <c r="E219" s="30"/>
    </row>
    <row r="220" spans="5:5" x14ac:dyDescent="0.2">
      <c r="E220" s="30"/>
    </row>
    <row r="221" spans="5:5" x14ac:dyDescent="0.2">
      <c r="E221" s="30"/>
    </row>
    <row r="222" spans="5:5" x14ac:dyDescent="0.2">
      <c r="E222" s="30"/>
    </row>
    <row r="223" spans="5:5" x14ac:dyDescent="0.2">
      <c r="E223" s="30"/>
    </row>
    <row r="224" spans="5:5" x14ac:dyDescent="0.2">
      <c r="E224" s="30"/>
    </row>
    <row r="225" spans="5:5" x14ac:dyDescent="0.2">
      <c r="E225" s="30"/>
    </row>
    <row r="226" spans="5:5" x14ac:dyDescent="0.2">
      <c r="E226" s="30"/>
    </row>
    <row r="227" spans="5:5" x14ac:dyDescent="0.2">
      <c r="E227" s="30"/>
    </row>
    <row r="228" spans="5:5" x14ac:dyDescent="0.2">
      <c r="E228" s="30"/>
    </row>
    <row r="229" spans="5:5" x14ac:dyDescent="0.2">
      <c r="E229" s="30"/>
    </row>
    <row r="230" spans="5:5" x14ac:dyDescent="0.2">
      <c r="E230" s="30"/>
    </row>
    <row r="231" spans="5:5" x14ac:dyDescent="0.2">
      <c r="E231" s="30"/>
    </row>
    <row r="232" spans="5:5" x14ac:dyDescent="0.2">
      <c r="E232" s="30"/>
    </row>
    <row r="233" spans="5:5" x14ac:dyDescent="0.2">
      <c r="E233" s="30"/>
    </row>
    <row r="234" spans="5:5" x14ac:dyDescent="0.2">
      <c r="E234" s="30"/>
    </row>
    <row r="235" spans="5:5" x14ac:dyDescent="0.2">
      <c r="E235" s="30"/>
    </row>
    <row r="236" spans="5:5" x14ac:dyDescent="0.2">
      <c r="E236" s="30"/>
    </row>
    <row r="237" spans="5:5" x14ac:dyDescent="0.2">
      <c r="E237" s="30"/>
    </row>
    <row r="238" spans="5:5" x14ac:dyDescent="0.2">
      <c r="E238" s="30"/>
    </row>
    <row r="239" spans="5:5" x14ac:dyDescent="0.2">
      <c r="E239" s="30"/>
    </row>
    <row r="240" spans="5:5" x14ac:dyDescent="0.2">
      <c r="E240" s="30"/>
    </row>
    <row r="241" spans="5:5" x14ac:dyDescent="0.2">
      <c r="E241" s="30"/>
    </row>
    <row r="242" spans="5:5" x14ac:dyDescent="0.2">
      <c r="E242" s="30"/>
    </row>
    <row r="243" spans="5:5" x14ac:dyDescent="0.2">
      <c r="E243" s="30"/>
    </row>
    <row r="244" spans="5:5" x14ac:dyDescent="0.2">
      <c r="E244" s="30"/>
    </row>
    <row r="245" spans="5:5" x14ac:dyDescent="0.2">
      <c r="E245" s="30"/>
    </row>
    <row r="246" spans="5:5" x14ac:dyDescent="0.2">
      <c r="E246" s="30"/>
    </row>
    <row r="247" spans="5:5" x14ac:dyDescent="0.2">
      <c r="E247" s="30"/>
    </row>
    <row r="248" spans="5:5" x14ac:dyDescent="0.2">
      <c r="E248" s="30"/>
    </row>
    <row r="249" spans="5:5" x14ac:dyDescent="0.2">
      <c r="E249" s="30"/>
    </row>
    <row r="250" spans="5:5" x14ac:dyDescent="0.2">
      <c r="E250" s="30"/>
    </row>
    <row r="251" spans="5:5" x14ac:dyDescent="0.2">
      <c r="E251" s="30"/>
    </row>
    <row r="252" spans="5:5" x14ac:dyDescent="0.2">
      <c r="E252" s="30"/>
    </row>
    <row r="253" spans="5:5" x14ac:dyDescent="0.2">
      <c r="E253" s="30"/>
    </row>
    <row r="254" spans="5:5" x14ac:dyDescent="0.2">
      <c r="E254" s="30"/>
    </row>
    <row r="255" spans="5:5" x14ac:dyDescent="0.2">
      <c r="E255" s="30"/>
    </row>
    <row r="256" spans="5:5" x14ac:dyDescent="0.2">
      <c r="E256" s="30"/>
    </row>
    <row r="257" spans="5:5" x14ac:dyDescent="0.2">
      <c r="E257" s="30"/>
    </row>
    <row r="258" spans="5:5" x14ac:dyDescent="0.2">
      <c r="E258" s="30"/>
    </row>
    <row r="259" spans="5:5" x14ac:dyDescent="0.2">
      <c r="E259" s="30"/>
    </row>
    <row r="260" spans="5:5" x14ac:dyDescent="0.2">
      <c r="E260" s="30"/>
    </row>
    <row r="261" spans="5:5" x14ac:dyDescent="0.2">
      <c r="E261" s="30"/>
    </row>
    <row r="262" spans="5:5" x14ac:dyDescent="0.2">
      <c r="E262" s="30"/>
    </row>
    <row r="263" spans="5:5" x14ac:dyDescent="0.2">
      <c r="E263" s="30"/>
    </row>
    <row r="264" spans="5:5" x14ac:dyDescent="0.2">
      <c r="E264" s="30"/>
    </row>
    <row r="265" spans="5:5" x14ac:dyDescent="0.2">
      <c r="E265" s="30"/>
    </row>
    <row r="266" spans="5:5" x14ac:dyDescent="0.2">
      <c r="E266" s="30"/>
    </row>
    <row r="267" spans="5:5" x14ac:dyDescent="0.2">
      <c r="E267" s="30"/>
    </row>
    <row r="268" spans="5:5" x14ac:dyDescent="0.2">
      <c r="E268" s="30"/>
    </row>
    <row r="269" spans="5:5" x14ac:dyDescent="0.2">
      <c r="E269" s="30"/>
    </row>
    <row r="270" spans="5:5" x14ac:dyDescent="0.2">
      <c r="E270" s="30"/>
    </row>
    <row r="271" spans="5:5" x14ac:dyDescent="0.2">
      <c r="E271" s="30"/>
    </row>
    <row r="272" spans="5:5" x14ac:dyDescent="0.2">
      <c r="E272" s="30"/>
    </row>
    <row r="273" spans="5:5" x14ac:dyDescent="0.2">
      <c r="E273" s="30"/>
    </row>
    <row r="274" spans="5:5" x14ac:dyDescent="0.2">
      <c r="E274" s="30"/>
    </row>
    <row r="275" spans="5:5" x14ac:dyDescent="0.2">
      <c r="E275" s="30"/>
    </row>
    <row r="276" spans="5:5" x14ac:dyDescent="0.2">
      <c r="E276" s="30"/>
    </row>
    <row r="277" spans="5:5" x14ac:dyDescent="0.2">
      <c r="E277" s="30"/>
    </row>
    <row r="278" spans="5:5" x14ac:dyDescent="0.2">
      <c r="E278" s="30"/>
    </row>
    <row r="279" spans="5:5" x14ac:dyDescent="0.2">
      <c r="E279" s="30"/>
    </row>
    <row r="280" spans="5:5" x14ac:dyDescent="0.2">
      <c r="E280" s="30"/>
    </row>
    <row r="281" spans="5:5" x14ac:dyDescent="0.2">
      <c r="E281" s="30"/>
    </row>
    <row r="282" spans="5:5" x14ac:dyDescent="0.2">
      <c r="E282" s="30"/>
    </row>
    <row r="283" spans="5:5" x14ac:dyDescent="0.2">
      <c r="E283" s="30"/>
    </row>
    <row r="284" spans="5:5" x14ac:dyDescent="0.2">
      <c r="E284" s="30"/>
    </row>
    <row r="285" spans="5:5" x14ac:dyDescent="0.2">
      <c r="E285" s="30"/>
    </row>
    <row r="286" spans="5:5" x14ac:dyDescent="0.2">
      <c r="E286" s="30"/>
    </row>
    <row r="287" spans="5:5" x14ac:dyDescent="0.2">
      <c r="E287" s="30"/>
    </row>
    <row r="288" spans="5:5" x14ac:dyDescent="0.2">
      <c r="E288" s="30"/>
    </row>
    <row r="289" spans="5:5" x14ac:dyDescent="0.2">
      <c r="E289" s="30"/>
    </row>
    <row r="290" spans="5:5" x14ac:dyDescent="0.2">
      <c r="E290" s="30"/>
    </row>
    <row r="291" spans="5:5" x14ac:dyDescent="0.2">
      <c r="E291" s="30"/>
    </row>
    <row r="292" spans="5:5" x14ac:dyDescent="0.2">
      <c r="E292" s="30"/>
    </row>
    <row r="293" spans="5:5" x14ac:dyDescent="0.2">
      <c r="E293" s="30"/>
    </row>
    <row r="294" spans="5:5" x14ac:dyDescent="0.2">
      <c r="E294" s="30"/>
    </row>
    <row r="295" spans="5:5" x14ac:dyDescent="0.2">
      <c r="E295" s="30"/>
    </row>
    <row r="296" spans="5:5" x14ac:dyDescent="0.2">
      <c r="E296" s="30"/>
    </row>
    <row r="297" spans="5:5" x14ac:dyDescent="0.2">
      <c r="E297" s="30"/>
    </row>
    <row r="298" spans="5:5" x14ac:dyDescent="0.2">
      <c r="E298" s="30"/>
    </row>
    <row r="299" spans="5:5" x14ac:dyDescent="0.2">
      <c r="E299" s="30"/>
    </row>
    <row r="300" spans="5:5" x14ac:dyDescent="0.2">
      <c r="E300" s="30"/>
    </row>
    <row r="301" spans="5:5" x14ac:dyDescent="0.2">
      <c r="E301" s="30"/>
    </row>
    <row r="302" spans="5:5" x14ac:dyDescent="0.2">
      <c r="E302" s="30"/>
    </row>
    <row r="303" spans="5:5" x14ac:dyDescent="0.2">
      <c r="E303" s="30"/>
    </row>
    <row r="304" spans="5:5" x14ac:dyDescent="0.2">
      <c r="E304" s="30"/>
    </row>
    <row r="305" spans="5:5" x14ac:dyDescent="0.2">
      <c r="E305" s="30"/>
    </row>
    <row r="306" spans="5:5" x14ac:dyDescent="0.2">
      <c r="E306" s="30"/>
    </row>
    <row r="307" spans="5:5" x14ac:dyDescent="0.2">
      <c r="E307" s="30"/>
    </row>
    <row r="308" spans="5:5" x14ac:dyDescent="0.2">
      <c r="E308" s="30"/>
    </row>
    <row r="309" spans="5:5" x14ac:dyDescent="0.2">
      <c r="E309" s="30"/>
    </row>
    <row r="310" spans="5:5" x14ac:dyDescent="0.2">
      <c r="E310" s="30"/>
    </row>
    <row r="311" spans="5:5" x14ac:dyDescent="0.2">
      <c r="E311" s="30"/>
    </row>
    <row r="312" spans="5:5" x14ac:dyDescent="0.2">
      <c r="E312" s="30"/>
    </row>
    <row r="313" spans="5:5" x14ac:dyDescent="0.2">
      <c r="E313" s="30"/>
    </row>
    <row r="314" spans="5:5" x14ac:dyDescent="0.2">
      <c r="E314" s="30"/>
    </row>
    <row r="315" spans="5:5" x14ac:dyDescent="0.2">
      <c r="E315" s="30"/>
    </row>
    <row r="316" spans="5:5" x14ac:dyDescent="0.2">
      <c r="E316" s="30"/>
    </row>
    <row r="317" spans="5:5" x14ac:dyDescent="0.2">
      <c r="E317" s="30"/>
    </row>
    <row r="318" spans="5:5" x14ac:dyDescent="0.2">
      <c r="E318" s="30"/>
    </row>
    <row r="319" spans="5:5" x14ac:dyDescent="0.2">
      <c r="E319" s="30"/>
    </row>
    <row r="320" spans="5:5" x14ac:dyDescent="0.2">
      <c r="E320" s="30"/>
    </row>
    <row r="321" spans="5:5" x14ac:dyDescent="0.2">
      <c r="E321" s="30"/>
    </row>
    <row r="322" spans="5:5" x14ac:dyDescent="0.2">
      <c r="E322" s="30"/>
    </row>
    <row r="323" spans="5:5" x14ac:dyDescent="0.2">
      <c r="E323" s="30"/>
    </row>
    <row r="324" spans="5:5" x14ac:dyDescent="0.2">
      <c r="E324" s="30"/>
    </row>
    <row r="325" spans="5:5" x14ac:dyDescent="0.2">
      <c r="E325" s="30"/>
    </row>
    <row r="326" spans="5:5" x14ac:dyDescent="0.2">
      <c r="E326" s="30"/>
    </row>
    <row r="327" spans="5:5" x14ac:dyDescent="0.2">
      <c r="E327" s="30"/>
    </row>
    <row r="328" spans="5:5" x14ac:dyDescent="0.2">
      <c r="E328" s="30"/>
    </row>
    <row r="329" spans="5:5" x14ac:dyDescent="0.2">
      <c r="E329" s="30"/>
    </row>
    <row r="330" spans="5:5" x14ac:dyDescent="0.2">
      <c r="E330" s="30"/>
    </row>
    <row r="331" spans="5:5" x14ac:dyDescent="0.2">
      <c r="E331" s="30"/>
    </row>
    <row r="332" spans="5:5" x14ac:dyDescent="0.2">
      <c r="E332" s="30"/>
    </row>
    <row r="333" spans="5:5" x14ac:dyDescent="0.2">
      <c r="E333" s="30"/>
    </row>
    <row r="334" spans="5:5" x14ac:dyDescent="0.2">
      <c r="E334" s="30"/>
    </row>
    <row r="335" spans="5:5" x14ac:dyDescent="0.2">
      <c r="E335" s="30"/>
    </row>
    <row r="336" spans="5:5" x14ac:dyDescent="0.2">
      <c r="E336" s="30"/>
    </row>
    <row r="337" spans="5:5" x14ac:dyDescent="0.2">
      <c r="E337" s="30"/>
    </row>
    <row r="338" spans="5:5" x14ac:dyDescent="0.2">
      <c r="E338" s="30"/>
    </row>
    <row r="339" spans="5:5" x14ac:dyDescent="0.2">
      <c r="E339" s="30"/>
    </row>
    <row r="340" spans="5:5" x14ac:dyDescent="0.2">
      <c r="E340" s="30"/>
    </row>
    <row r="341" spans="5:5" x14ac:dyDescent="0.2">
      <c r="E341" s="30"/>
    </row>
    <row r="342" spans="5:5" x14ac:dyDescent="0.2">
      <c r="E342" s="30"/>
    </row>
    <row r="343" spans="5:5" x14ac:dyDescent="0.2">
      <c r="E343" s="30"/>
    </row>
    <row r="344" spans="5:5" x14ac:dyDescent="0.2">
      <c r="E344" s="30"/>
    </row>
    <row r="345" spans="5:5" x14ac:dyDescent="0.2">
      <c r="E345" s="30"/>
    </row>
    <row r="346" spans="5:5" x14ac:dyDescent="0.2">
      <c r="E346" s="30"/>
    </row>
    <row r="347" spans="5:5" x14ac:dyDescent="0.2">
      <c r="E347" s="30"/>
    </row>
    <row r="348" spans="5:5" x14ac:dyDescent="0.2">
      <c r="E348" s="30"/>
    </row>
    <row r="349" spans="5:5" x14ac:dyDescent="0.2">
      <c r="E349" s="30"/>
    </row>
    <row r="350" spans="5:5" x14ac:dyDescent="0.2">
      <c r="E350" s="30"/>
    </row>
    <row r="351" spans="5:5" x14ac:dyDescent="0.2">
      <c r="E351" s="30"/>
    </row>
    <row r="352" spans="5:5" x14ac:dyDescent="0.2">
      <c r="E352" s="30"/>
    </row>
    <row r="353" spans="5:5" x14ac:dyDescent="0.2">
      <c r="E353" s="30"/>
    </row>
    <row r="354" spans="5:5" x14ac:dyDescent="0.2">
      <c r="E354" s="30"/>
    </row>
    <row r="355" spans="5:5" x14ac:dyDescent="0.2">
      <c r="E355" s="30"/>
    </row>
    <row r="356" spans="5:5" x14ac:dyDescent="0.2">
      <c r="E356" s="30"/>
    </row>
    <row r="357" spans="5:5" x14ac:dyDescent="0.2">
      <c r="E357" s="30"/>
    </row>
    <row r="358" spans="5:5" x14ac:dyDescent="0.2">
      <c r="E358" s="30"/>
    </row>
    <row r="359" spans="5:5" x14ac:dyDescent="0.2">
      <c r="E359" s="30"/>
    </row>
    <row r="360" spans="5:5" x14ac:dyDescent="0.2">
      <c r="E360" s="30"/>
    </row>
    <row r="361" spans="5:5" x14ac:dyDescent="0.2">
      <c r="E361" s="30"/>
    </row>
    <row r="362" spans="5:5" x14ac:dyDescent="0.2">
      <c r="E362" s="30"/>
    </row>
    <row r="363" spans="5:5" x14ac:dyDescent="0.2">
      <c r="E363" s="30"/>
    </row>
    <row r="364" spans="5:5" x14ac:dyDescent="0.2">
      <c r="E364" s="30"/>
    </row>
    <row r="365" spans="5:5" x14ac:dyDescent="0.2">
      <c r="E365" s="30"/>
    </row>
    <row r="366" spans="5:5" x14ac:dyDescent="0.2">
      <c r="E366" s="30"/>
    </row>
    <row r="367" spans="5:5" x14ac:dyDescent="0.2">
      <c r="E367" s="30"/>
    </row>
    <row r="368" spans="5:5" x14ac:dyDescent="0.2">
      <c r="E368" s="30"/>
    </row>
    <row r="369" spans="5:5" x14ac:dyDescent="0.2">
      <c r="E369" s="30"/>
    </row>
    <row r="370" spans="5:5" x14ac:dyDescent="0.2">
      <c r="E370" s="30"/>
    </row>
    <row r="371" spans="5:5" x14ac:dyDescent="0.2">
      <c r="E371" s="30"/>
    </row>
    <row r="372" spans="5:5" x14ac:dyDescent="0.2">
      <c r="E372" s="30"/>
    </row>
    <row r="373" spans="5:5" x14ac:dyDescent="0.2">
      <c r="E373" s="30"/>
    </row>
    <row r="374" spans="5:5" x14ac:dyDescent="0.2">
      <c r="E374" s="30"/>
    </row>
    <row r="375" spans="5:5" x14ac:dyDescent="0.2">
      <c r="E375" s="30"/>
    </row>
    <row r="376" spans="5:5" x14ac:dyDescent="0.2">
      <c r="E376" s="30"/>
    </row>
    <row r="377" spans="5:5" x14ac:dyDescent="0.2">
      <c r="E377" s="30"/>
    </row>
    <row r="378" spans="5:5" x14ac:dyDescent="0.2">
      <c r="E378" s="30"/>
    </row>
    <row r="379" spans="5:5" x14ac:dyDescent="0.2">
      <c r="E379" s="30"/>
    </row>
    <row r="380" spans="5:5" x14ac:dyDescent="0.2">
      <c r="E380" s="30"/>
    </row>
    <row r="381" spans="5:5" x14ac:dyDescent="0.2">
      <c r="E381" s="30"/>
    </row>
    <row r="382" spans="5:5" x14ac:dyDescent="0.2">
      <c r="E382" s="30"/>
    </row>
    <row r="383" spans="5:5" x14ac:dyDescent="0.2">
      <c r="E383" s="30"/>
    </row>
    <row r="384" spans="5:5" x14ac:dyDescent="0.2">
      <c r="E384" s="30"/>
    </row>
    <row r="385" spans="5:5" x14ac:dyDescent="0.2">
      <c r="E385" s="30"/>
    </row>
    <row r="386" spans="5:5" x14ac:dyDescent="0.2">
      <c r="E386" s="30"/>
    </row>
    <row r="387" spans="5:5" x14ac:dyDescent="0.2">
      <c r="E387" s="30"/>
    </row>
    <row r="388" spans="5:5" x14ac:dyDescent="0.2">
      <c r="E388" s="30"/>
    </row>
    <row r="389" spans="5:5" x14ac:dyDescent="0.2">
      <c r="E389" s="30"/>
    </row>
    <row r="390" spans="5:5" x14ac:dyDescent="0.2">
      <c r="E390" s="30"/>
    </row>
    <row r="391" spans="5:5" x14ac:dyDescent="0.2">
      <c r="E391" s="30"/>
    </row>
    <row r="392" spans="5:5" x14ac:dyDescent="0.2">
      <c r="E392" s="30"/>
    </row>
    <row r="393" spans="5:5" x14ac:dyDescent="0.2">
      <c r="E393" s="30"/>
    </row>
    <row r="394" spans="5:5" x14ac:dyDescent="0.2">
      <c r="E394" s="30"/>
    </row>
    <row r="395" spans="5:5" x14ac:dyDescent="0.2">
      <c r="E395" s="30"/>
    </row>
    <row r="396" spans="5:5" x14ac:dyDescent="0.2">
      <c r="E396" s="30"/>
    </row>
    <row r="397" spans="5:5" x14ac:dyDescent="0.2">
      <c r="E397" s="30"/>
    </row>
    <row r="398" spans="5:5" x14ac:dyDescent="0.2">
      <c r="E398" s="30"/>
    </row>
    <row r="399" spans="5:5" x14ac:dyDescent="0.2">
      <c r="E399" s="30"/>
    </row>
    <row r="400" spans="5:5" x14ac:dyDescent="0.2">
      <c r="E400" s="30"/>
    </row>
    <row r="401" spans="5:5" x14ac:dyDescent="0.2">
      <c r="E401" s="30"/>
    </row>
    <row r="402" spans="5:5" x14ac:dyDescent="0.2">
      <c r="E402" s="30"/>
    </row>
    <row r="403" spans="5:5" x14ac:dyDescent="0.2">
      <c r="E403" s="30"/>
    </row>
    <row r="404" spans="5:5" x14ac:dyDescent="0.2">
      <c r="E404" s="30"/>
    </row>
    <row r="405" spans="5:5" x14ac:dyDescent="0.2">
      <c r="E405" s="30"/>
    </row>
    <row r="406" spans="5:5" x14ac:dyDescent="0.2">
      <c r="E406" s="30"/>
    </row>
    <row r="407" spans="5:5" x14ac:dyDescent="0.2">
      <c r="E407" s="30"/>
    </row>
    <row r="408" spans="5:5" x14ac:dyDescent="0.2">
      <c r="E408" s="30"/>
    </row>
    <row r="409" spans="5:5" x14ac:dyDescent="0.2">
      <c r="E409" s="30"/>
    </row>
    <row r="410" spans="5:5" x14ac:dyDescent="0.2">
      <c r="E410" s="30"/>
    </row>
    <row r="411" spans="5:5" x14ac:dyDescent="0.2">
      <c r="E411" s="30"/>
    </row>
    <row r="412" spans="5:5" x14ac:dyDescent="0.2">
      <c r="E412" s="30"/>
    </row>
    <row r="413" spans="5:5" x14ac:dyDescent="0.2">
      <c r="E413" s="30"/>
    </row>
    <row r="414" spans="5:5" x14ac:dyDescent="0.2">
      <c r="E414" s="30"/>
    </row>
    <row r="415" spans="5:5" x14ac:dyDescent="0.2">
      <c r="E415" s="30"/>
    </row>
    <row r="416" spans="5:5" x14ac:dyDescent="0.2">
      <c r="E416" s="30"/>
    </row>
    <row r="417" spans="5:5" x14ac:dyDescent="0.2">
      <c r="E417" s="30"/>
    </row>
    <row r="418" spans="5:5" x14ac:dyDescent="0.2">
      <c r="E418" s="30"/>
    </row>
    <row r="419" spans="5:5" x14ac:dyDescent="0.2">
      <c r="E419" s="30"/>
    </row>
    <row r="420" spans="5:5" x14ac:dyDescent="0.2">
      <c r="E420" s="30"/>
    </row>
    <row r="421" spans="5:5" x14ac:dyDescent="0.2">
      <c r="E421" s="30"/>
    </row>
    <row r="422" spans="5:5" x14ac:dyDescent="0.2">
      <c r="E422" s="30"/>
    </row>
    <row r="423" spans="5:5" x14ac:dyDescent="0.2">
      <c r="E423" s="30"/>
    </row>
    <row r="424" spans="5:5" x14ac:dyDescent="0.2">
      <c r="E424" s="30"/>
    </row>
    <row r="425" spans="5:5" x14ac:dyDescent="0.2">
      <c r="E425" s="30"/>
    </row>
    <row r="426" spans="5:5" x14ac:dyDescent="0.2">
      <c r="E426" s="30"/>
    </row>
    <row r="427" spans="5:5" x14ac:dyDescent="0.2">
      <c r="E427" s="30"/>
    </row>
    <row r="428" spans="5:5" x14ac:dyDescent="0.2">
      <c r="E428" s="30"/>
    </row>
    <row r="429" spans="5:5" x14ac:dyDescent="0.2">
      <c r="E429" s="30"/>
    </row>
    <row r="430" spans="5:5" x14ac:dyDescent="0.2">
      <c r="E430" s="30"/>
    </row>
    <row r="431" spans="5:5" x14ac:dyDescent="0.2">
      <c r="E431" s="30"/>
    </row>
    <row r="432" spans="5:5" x14ac:dyDescent="0.2">
      <c r="E432" s="30"/>
    </row>
    <row r="433" spans="5:5" x14ac:dyDescent="0.2">
      <c r="E433" s="30"/>
    </row>
    <row r="434" spans="5:5" x14ac:dyDescent="0.2">
      <c r="E434" s="30"/>
    </row>
    <row r="435" spans="5:5" x14ac:dyDescent="0.2">
      <c r="E435" s="30"/>
    </row>
    <row r="436" spans="5:5" x14ac:dyDescent="0.2">
      <c r="E436" s="30"/>
    </row>
    <row r="437" spans="5:5" x14ac:dyDescent="0.2">
      <c r="E437" s="30"/>
    </row>
    <row r="438" spans="5:5" x14ac:dyDescent="0.2">
      <c r="E438" s="30"/>
    </row>
    <row r="439" spans="5:5" x14ac:dyDescent="0.2">
      <c r="E439" s="30"/>
    </row>
    <row r="440" spans="5:5" x14ac:dyDescent="0.2">
      <c r="E440" s="30"/>
    </row>
    <row r="441" spans="5:5" x14ac:dyDescent="0.2">
      <c r="E441" s="30"/>
    </row>
    <row r="442" spans="5:5" x14ac:dyDescent="0.2">
      <c r="E442" s="30"/>
    </row>
    <row r="443" spans="5:5" x14ac:dyDescent="0.2">
      <c r="E443" s="30"/>
    </row>
    <row r="444" spans="5:5" x14ac:dyDescent="0.2">
      <c r="E444" s="30"/>
    </row>
    <row r="445" spans="5:5" x14ac:dyDescent="0.2">
      <c r="E445" s="30"/>
    </row>
    <row r="446" spans="5:5" x14ac:dyDescent="0.2">
      <c r="E446" s="30"/>
    </row>
    <row r="447" spans="5:5" x14ac:dyDescent="0.2">
      <c r="E447" s="30"/>
    </row>
    <row r="448" spans="5:5" x14ac:dyDescent="0.2">
      <c r="E448" s="30"/>
    </row>
    <row r="449" spans="5:5" x14ac:dyDescent="0.2">
      <c r="E449" s="30"/>
    </row>
    <row r="450" spans="5:5" x14ac:dyDescent="0.2">
      <c r="E450" s="30"/>
    </row>
    <row r="451" spans="5:5" x14ac:dyDescent="0.2">
      <c r="E451" s="30"/>
    </row>
    <row r="452" spans="5:5" x14ac:dyDescent="0.2">
      <c r="E452" s="30"/>
    </row>
    <row r="453" spans="5:5" x14ac:dyDescent="0.2">
      <c r="E453" s="30"/>
    </row>
    <row r="454" spans="5:5" x14ac:dyDescent="0.2">
      <c r="E454" s="30"/>
    </row>
    <row r="455" spans="5:5" x14ac:dyDescent="0.2">
      <c r="E455" s="30"/>
    </row>
    <row r="456" spans="5:5" x14ac:dyDescent="0.2">
      <c r="E456" s="30"/>
    </row>
    <row r="457" spans="5:5" x14ac:dyDescent="0.2">
      <c r="E457" s="30"/>
    </row>
    <row r="458" spans="5:5" x14ac:dyDescent="0.2">
      <c r="E458" s="30"/>
    </row>
    <row r="459" spans="5:5" x14ac:dyDescent="0.2">
      <c r="E459" s="30"/>
    </row>
    <row r="460" spans="5:5" x14ac:dyDescent="0.2">
      <c r="E460" s="30"/>
    </row>
    <row r="461" spans="5:5" x14ac:dyDescent="0.2">
      <c r="E461" s="30"/>
    </row>
    <row r="462" spans="5:5" x14ac:dyDescent="0.2">
      <c r="E462" s="30"/>
    </row>
    <row r="463" spans="5:5" x14ac:dyDescent="0.2">
      <c r="E463" s="30"/>
    </row>
    <row r="464" spans="5:5" x14ac:dyDescent="0.2">
      <c r="E464" s="30"/>
    </row>
    <row r="465" spans="5:5" x14ac:dyDescent="0.2">
      <c r="E465" s="30"/>
    </row>
    <row r="466" spans="5:5" x14ac:dyDescent="0.2">
      <c r="E466" s="30"/>
    </row>
    <row r="467" spans="5:5" x14ac:dyDescent="0.2">
      <c r="E467" s="30"/>
    </row>
    <row r="468" spans="5:5" x14ac:dyDescent="0.2">
      <c r="E468" s="30"/>
    </row>
    <row r="469" spans="5:5" x14ac:dyDescent="0.2">
      <c r="E469" s="30"/>
    </row>
    <row r="470" spans="5:5" x14ac:dyDescent="0.2">
      <c r="E470" s="30"/>
    </row>
    <row r="471" spans="5:5" x14ac:dyDescent="0.2">
      <c r="E471" s="30"/>
    </row>
    <row r="472" spans="5:5" x14ac:dyDescent="0.2">
      <c r="E472" s="30"/>
    </row>
    <row r="473" spans="5:5" x14ac:dyDescent="0.2">
      <c r="E473" s="30"/>
    </row>
    <row r="474" spans="5:5" x14ac:dyDescent="0.2">
      <c r="E474" s="30"/>
    </row>
    <row r="475" spans="5:5" x14ac:dyDescent="0.2">
      <c r="E475" s="30"/>
    </row>
    <row r="476" spans="5:5" x14ac:dyDescent="0.2">
      <c r="E476" s="30"/>
    </row>
    <row r="477" spans="5:5" x14ac:dyDescent="0.2">
      <c r="E477" s="30"/>
    </row>
    <row r="478" spans="5:5" x14ac:dyDescent="0.2">
      <c r="E478" s="30"/>
    </row>
    <row r="479" spans="5:5" x14ac:dyDescent="0.2">
      <c r="E479" s="30"/>
    </row>
    <row r="480" spans="5:5" x14ac:dyDescent="0.2">
      <c r="E480" s="30"/>
    </row>
    <row r="481" spans="5:5" x14ac:dyDescent="0.2">
      <c r="E481" s="30"/>
    </row>
    <row r="482" spans="5:5" x14ac:dyDescent="0.2">
      <c r="E482" s="30"/>
    </row>
    <row r="483" spans="5:5" x14ac:dyDescent="0.2">
      <c r="E483" s="30"/>
    </row>
    <row r="484" spans="5:5" x14ac:dyDescent="0.2">
      <c r="E484" s="30"/>
    </row>
    <row r="485" spans="5:5" x14ac:dyDescent="0.2">
      <c r="E485" s="30"/>
    </row>
    <row r="486" spans="5:5" x14ac:dyDescent="0.2">
      <c r="E486" s="30"/>
    </row>
    <row r="487" spans="5:5" x14ac:dyDescent="0.2">
      <c r="E487" s="30"/>
    </row>
    <row r="488" spans="5:5" x14ac:dyDescent="0.2">
      <c r="E488" s="30"/>
    </row>
    <row r="489" spans="5:5" x14ac:dyDescent="0.2">
      <c r="E489" s="30"/>
    </row>
    <row r="490" spans="5:5" x14ac:dyDescent="0.2">
      <c r="E490" s="30"/>
    </row>
    <row r="491" spans="5:5" x14ac:dyDescent="0.2">
      <c r="E491" s="30"/>
    </row>
    <row r="492" spans="5:5" x14ac:dyDescent="0.2">
      <c r="E492" s="30"/>
    </row>
    <row r="493" spans="5:5" x14ac:dyDescent="0.2">
      <c r="E493" s="30"/>
    </row>
    <row r="494" spans="5:5" x14ac:dyDescent="0.2">
      <c r="E494" s="30"/>
    </row>
    <row r="495" spans="5:5" x14ac:dyDescent="0.2">
      <c r="E495" s="30"/>
    </row>
    <row r="496" spans="5:5" x14ac:dyDescent="0.2">
      <c r="E496" s="30"/>
    </row>
    <row r="497" spans="5:5" x14ac:dyDescent="0.2">
      <c r="E497" s="30"/>
    </row>
    <row r="498" spans="5:5" x14ac:dyDescent="0.2">
      <c r="E498" s="30"/>
    </row>
    <row r="499" spans="5:5" x14ac:dyDescent="0.2">
      <c r="E499" s="30"/>
    </row>
    <row r="500" spans="5:5" x14ac:dyDescent="0.2">
      <c r="E500" s="30"/>
    </row>
    <row r="501" spans="5:5" x14ac:dyDescent="0.2">
      <c r="E501" s="30"/>
    </row>
    <row r="502" spans="5:5" x14ac:dyDescent="0.2">
      <c r="E502" s="30"/>
    </row>
    <row r="503" spans="5:5" x14ac:dyDescent="0.2">
      <c r="E503" s="30"/>
    </row>
    <row r="504" spans="5:5" x14ac:dyDescent="0.2">
      <c r="E504" s="30"/>
    </row>
    <row r="505" spans="5:5" x14ac:dyDescent="0.2">
      <c r="E505" s="30"/>
    </row>
    <row r="506" spans="5:5" x14ac:dyDescent="0.2">
      <c r="E506" s="30"/>
    </row>
    <row r="507" spans="5:5" x14ac:dyDescent="0.2">
      <c r="E507" s="30"/>
    </row>
    <row r="508" spans="5:5" x14ac:dyDescent="0.2">
      <c r="E508" s="30"/>
    </row>
    <row r="509" spans="5:5" x14ac:dyDescent="0.2">
      <c r="E509" s="30"/>
    </row>
    <row r="510" spans="5:5" x14ac:dyDescent="0.2">
      <c r="E510" s="30"/>
    </row>
    <row r="511" spans="5:5" x14ac:dyDescent="0.2">
      <c r="E511" s="30"/>
    </row>
    <row r="512" spans="5:5" x14ac:dyDescent="0.2">
      <c r="E512" s="30"/>
    </row>
    <row r="513" spans="5:5" x14ac:dyDescent="0.2">
      <c r="E513" s="30"/>
    </row>
    <row r="514" spans="5:5" x14ac:dyDescent="0.2">
      <c r="E514" s="30"/>
    </row>
    <row r="515" spans="5:5" x14ac:dyDescent="0.2">
      <c r="E515" s="30"/>
    </row>
    <row r="516" spans="5:5" x14ac:dyDescent="0.2">
      <c r="E516" s="30"/>
    </row>
    <row r="517" spans="5:5" x14ac:dyDescent="0.2">
      <c r="E517" s="30"/>
    </row>
    <row r="518" spans="5:5" x14ac:dyDescent="0.2">
      <c r="E518" s="30"/>
    </row>
    <row r="519" spans="5:5" x14ac:dyDescent="0.2">
      <c r="E519" s="30"/>
    </row>
    <row r="520" spans="5:5" x14ac:dyDescent="0.2">
      <c r="E520" s="30"/>
    </row>
    <row r="521" spans="5:5" x14ac:dyDescent="0.2">
      <c r="E521" s="30"/>
    </row>
    <row r="522" spans="5:5" x14ac:dyDescent="0.2">
      <c r="E522" s="30"/>
    </row>
    <row r="523" spans="5:5" x14ac:dyDescent="0.2">
      <c r="E523" s="30"/>
    </row>
    <row r="524" spans="5:5" x14ac:dyDescent="0.2">
      <c r="E524" s="30"/>
    </row>
    <row r="525" spans="5:5" x14ac:dyDescent="0.2">
      <c r="E525" s="30"/>
    </row>
    <row r="526" spans="5:5" x14ac:dyDescent="0.2">
      <c r="E526" s="30"/>
    </row>
    <row r="527" spans="5:5" x14ac:dyDescent="0.2">
      <c r="E527" s="30"/>
    </row>
    <row r="528" spans="5:5" x14ac:dyDescent="0.2">
      <c r="E528" s="30"/>
    </row>
    <row r="529" spans="5:5" x14ac:dyDescent="0.2">
      <c r="E529" s="30"/>
    </row>
    <row r="530" spans="5:5" x14ac:dyDescent="0.2">
      <c r="E530" s="30"/>
    </row>
    <row r="531" spans="5:5" x14ac:dyDescent="0.2">
      <c r="E531" s="30"/>
    </row>
    <row r="532" spans="5:5" x14ac:dyDescent="0.2">
      <c r="E532" s="30"/>
    </row>
    <row r="533" spans="5:5" x14ac:dyDescent="0.2">
      <c r="E533" s="30"/>
    </row>
    <row r="534" spans="5:5" x14ac:dyDescent="0.2">
      <c r="E534" s="30"/>
    </row>
    <row r="535" spans="5:5" x14ac:dyDescent="0.2">
      <c r="E535" s="30"/>
    </row>
    <row r="536" spans="5:5" x14ac:dyDescent="0.2">
      <c r="E536" s="30"/>
    </row>
    <row r="537" spans="5:5" x14ac:dyDescent="0.2">
      <c r="E537" s="30"/>
    </row>
    <row r="538" spans="5:5" x14ac:dyDescent="0.2">
      <c r="E538" s="30"/>
    </row>
    <row r="539" spans="5:5" x14ac:dyDescent="0.2">
      <c r="E539" s="30"/>
    </row>
    <row r="540" spans="5:5" x14ac:dyDescent="0.2">
      <c r="E540" s="30"/>
    </row>
    <row r="541" spans="5:5" x14ac:dyDescent="0.2">
      <c r="E541" s="30"/>
    </row>
    <row r="542" spans="5:5" x14ac:dyDescent="0.2">
      <c r="E542" s="30"/>
    </row>
    <row r="543" spans="5:5" x14ac:dyDescent="0.2">
      <c r="E543" s="30"/>
    </row>
    <row r="544" spans="5:5" x14ac:dyDescent="0.2">
      <c r="E544" s="30"/>
    </row>
    <row r="545" spans="5:5" x14ac:dyDescent="0.2">
      <c r="E545" s="30"/>
    </row>
    <row r="546" spans="5:5" x14ac:dyDescent="0.2">
      <c r="E546" s="30"/>
    </row>
    <row r="547" spans="5:5" x14ac:dyDescent="0.2">
      <c r="E547" s="30"/>
    </row>
    <row r="548" spans="5:5" x14ac:dyDescent="0.2">
      <c r="E548" s="30"/>
    </row>
    <row r="549" spans="5:5" x14ac:dyDescent="0.2">
      <c r="E549" s="30"/>
    </row>
    <row r="550" spans="5:5" x14ac:dyDescent="0.2">
      <c r="E550" s="30"/>
    </row>
    <row r="551" spans="5:5" x14ac:dyDescent="0.2">
      <c r="E551" s="30"/>
    </row>
    <row r="552" spans="5:5" x14ac:dyDescent="0.2">
      <c r="E552" s="30"/>
    </row>
    <row r="553" spans="5:5" x14ac:dyDescent="0.2">
      <c r="E553" s="30"/>
    </row>
    <row r="554" spans="5:5" x14ac:dyDescent="0.2">
      <c r="E554" s="30"/>
    </row>
    <row r="555" spans="5:5" x14ac:dyDescent="0.2">
      <c r="E555" s="30"/>
    </row>
    <row r="556" spans="5:5" x14ac:dyDescent="0.2">
      <c r="E556" s="30"/>
    </row>
    <row r="557" spans="5:5" x14ac:dyDescent="0.2">
      <c r="E557" s="30"/>
    </row>
    <row r="558" spans="5:5" x14ac:dyDescent="0.2">
      <c r="E558" s="30"/>
    </row>
    <row r="559" spans="5:5" x14ac:dyDescent="0.2">
      <c r="E559" s="30"/>
    </row>
    <row r="560" spans="5:5" x14ac:dyDescent="0.2">
      <c r="E560" s="30"/>
    </row>
    <row r="561" spans="5:5" x14ac:dyDescent="0.2">
      <c r="E561" s="30"/>
    </row>
    <row r="562" spans="5:5" x14ac:dyDescent="0.2">
      <c r="E562" s="30"/>
    </row>
    <row r="563" spans="5:5" x14ac:dyDescent="0.2">
      <c r="E563" s="30"/>
    </row>
    <row r="564" spans="5:5" x14ac:dyDescent="0.2">
      <c r="E564" s="30"/>
    </row>
    <row r="565" spans="5:5" x14ac:dyDescent="0.2">
      <c r="E565" s="30"/>
    </row>
    <row r="566" spans="5:5" x14ac:dyDescent="0.2">
      <c r="E566" s="30"/>
    </row>
    <row r="567" spans="5:5" x14ac:dyDescent="0.2">
      <c r="E567" s="30"/>
    </row>
    <row r="568" spans="5:5" x14ac:dyDescent="0.2">
      <c r="E568" s="30"/>
    </row>
    <row r="569" spans="5:5" x14ac:dyDescent="0.2">
      <c r="E569" s="30"/>
    </row>
    <row r="570" spans="5:5" x14ac:dyDescent="0.2">
      <c r="E570" s="30"/>
    </row>
    <row r="571" spans="5:5" x14ac:dyDescent="0.2">
      <c r="E571" s="30"/>
    </row>
    <row r="572" spans="5:5" x14ac:dyDescent="0.2">
      <c r="E572" s="30"/>
    </row>
    <row r="573" spans="5:5" x14ac:dyDescent="0.2">
      <c r="E573" s="30"/>
    </row>
    <row r="574" spans="5:5" x14ac:dyDescent="0.2">
      <c r="E574" s="30"/>
    </row>
    <row r="575" spans="5:5" x14ac:dyDescent="0.2">
      <c r="E575" s="30"/>
    </row>
    <row r="576" spans="5:5" x14ac:dyDescent="0.2">
      <c r="E576" s="30"/>
    </row>
    <row r="577" spans="5:5" x14ac:dyDescent="0.2">
      <c r="E577" s="30"/>
    </row>
    <row r="578" spans="5:5" x14ac:dyDescent="0.2">
      <c r="E578" s="30"/>
    </row>
    <row r="579" spans="5:5" x14ac:dyDescent="0.2">
      <c r="E579" s="30"/>
    </row>
    <row r="580" spans="5:5" x14ac:dyDescent="0.2">
      <c r="E580" s="30"/>
    </row>
    <row r="581" spans="5:5" x14ac:dyDescent="0.2">
      <c r="E581" s="30"/>
    </row>
    <row r="582" spans="5:5" x14ac:dyDescent="0.2">
      <c r="E582" s="30"/>
    </row>
    <row r="583" spans="5:5" x14ac:dyDescent="0.2">
      <c r="E583" s="30"/>
    </row>
    <row r="584" spans="5:5" x14ac:dyDescent="0.2">
      <c r="E584" s="30"/>
    </row>
    <row r="585" spans="5:5" x14ac:dyDescent="0.2">
      <c r="E585" s="30"/>
    </row>
    <row r="586" spans="5:5" x14ac:dyDescent="0.2">
      <c r="E586" s="30"/>
    </row>
    <row r="587" spans="5:5" x14ac:dyDescent="0.2">
      <c r="E587" s="30"/>
    </row>
    <row r="588" spans="5:5" x14ac:dyDescent="0.2">
      <c r="E588" s="30"/>
    </row>
    <row r="589" spans="5:5" x14ac:dyDescent="0.2">
      <c r="E589" s="30"/>
    </row>
    <row r="590" spans="5:5" x14ac:dyDescent="0.2">
      <c r="E590" s="30"/>
    </row>
    <row r="591" spans="5:5" x14ac:dyDescent="0.2">
      <c r="E591" s="30"/>
    </row>
    <row r="592" spans="5:5" x14ac:dyDescent="0.2">
      <c r="E592" s="30"/>
    </row>
    <row r="593" spans="5:5" x14ac:dyDescent="0.2">
      <c r="E593" s="30"/>
    </row>
    <row r="594" spans="5:5" x14ac:dyDescent="0.2">
      <c r="E594" s="30"/>
    </row>
    <row r="595" spans="5:5" x14ac:dyDescent="0.2">
      <c r="E595" s="30"/>
    </row>
    <row r="596" spans="5:5" x14ac:dyDescent="0.2">
      <c r="E596" s="30"/>
    </row>
    <row r="597" spans="5:5" x14ac:dyDescent="0.2">
      <c r="E597" s="30"/>
    </row>
    <row r="598" spans="5:5" x14ac:dyDescent="0.2">
      <c r="E598" s="30"/>
    </row>
    <row r="599" spans="5:5" x14ac:dyDescent="0.2">
      <c r="E599" s="30"/>
    </row>
    <row r="600" spans="5:5" x14ac:dyDescent="0.2">
      <c r="E600" s="30"/>
    </row>
    <row r="601" spans="5:5" x14ac:dyDescent="0.2">
      <c r="E601" s="30"/>
    </row>
    <row r="602" spans="5:5" x14ac:dyDescent="0.2">
      <c r="E602" s="30"/>
    </row>
    <row r="603" spans="5:5" x14ac:dyDescent="0.2">
      <c r="E603" s="30"/>
    </row>
    <row r="604" spans="5:5" x14ac:dyDescent="0.2">
      <c r="E604" s="30"/>
    </row>
    <row r="605" spans="5:5" x14ac:dyDescent="0.2">
      <c r="E605" s="30"/>
    </row>
    <row r="606" spans="5:5" x14ac:dyDescent="0.2">
      <c r="E606" s="30"/>
    </row>
    <row r="607" spans="5:5" x14ac:dyDescent="0.2">
      <c r="E607" s="30"/>
    </row>
    <row r="608" spans="5:5" x14ac:dyDescent="0.2">
      <c r="E608" s="30"/>
    </row>
    <row r="609" spans="5:5" x14ac:dyDescent="0.2">
      <c r="E609" s="30"/>
    </row>
    <row r="610" spans="5:5" x14ac:dyDescent="0.2">
      <c r="E610" s="30"/>
    </row>
    <row r="611" spans="5:5" x14ac:dyDescent="0.2">
      <c r="E611" s="30"/>
    </row>
    <row r="612" spans="5:5" x14ac:dyDescent="0.2">
      <c r="E612" s="30"/>
    </row>
    <row r="613" spans="5:5" x14ac:dyDescent="0.2">
      <c r="E613" s="30"/>
    </row>
    <row r="614" spans="5:5" x14ac:dyDescent="0.2">
      <c r="E614" s="30"/>
    </row>
    <row r="615" spans="5:5" x14ac:dyDescent="0.2">
      <c r="E615" s="30"/>
    </row>
    <row r="616" spans="5:5" x14ac:dyDescent="0.2">
      <c r="E616" s="30"/>
    </row>
    <row r="617" spans="5:5" x14ac:dyDescent="0.2">
      <c r="E617" s="30"/>
    </row>
    <row r="618" spans="5:5" x14ac:dyDescent="0.2">
      <c r="E618" s="30"/>
    </row>
    <row r="619" spans="5:5" x14ac:dyDescent="0.2">
      <c r="E619" s="30"/>
    </row>
    <row r="620" spans="5:5" x14ac:dyDescent="0.2">
      <c r="E620" s="30"/>
    </row>
    <row r="621" spans="5:5" x14ac:dyDescent="0.2">
      <c r="E621" s="30"/>
    </row>
    <row r="622" spans="5:5" x14ac:dyDescent="0.2">
      <c r="E622" s="30"/>
    </row>
    <row r="623" spans="5:5" x14ac:dyDescent="0.2">
      <c r="E623" s="30"/>
    </row>
    <row r="624" spans="5:5" x14ac:dyDescent="0.2">
      <c r="E624" s="30"/>
    </row>
    <row r="625" spans="5:5" x14ac:dyDescent="0.2">
      <c r="E625" s="30"/>
    </row>
    <row r="626" spans="5:5" x14ac:dyDescent="0.2">
      <c r="E626" s="30"/>
    </row>
    <row r="627" spans="5:5" x14ac:dyDescent="0.2">
      <c r="E627" s="30"/>
    </row>
    <row r="628" spans="5:5" x14ac:dyDescent="0.2">
      <c r="E628" s="30"/>
    </row>
    <row r="629" spans="5:5" x14ac:dyDescent="0.2">
      <c r="E629" s="30"/>
    </row>
    <row r="630" spans="5:5" x14ac:dyDescent="0.2">
      <c r="E630" s="30"/>
    </row>
    <row r="631" spans="5:5" x14ac:dyDescent="0.2">
      <c r="E631" s="30"/>
    </row>
    <row r="632" spans="5:5" x14ac:dyDescent="0.2">
      <c r="E632" s="30"/>
    </row>
    <row r="633" spans="5:5" x14ac:dyDescent="0.2">
      <c r="E633" s="30"/>
    </row>
    <row r="634" spans="5:5" x14ac:dyDescent="0.2">
      <c r="E634" s="30"/>
    </row>
    <row r="635" spans="5:5" x14ac:dyDescent="0.2">
      <c r="E635" s="30"/>
    </row>
    <row r="636" spans="5:5" x14ac:dyDescent="0.2">
      <c r="E636" s="30"/>
    </row>
    <row r="637" spans="5:5" x14ac:dyDescent="0.2">
      <c r="E637" s="30"/>
    </row>
    <row r="638" spans="5:5" x14ac:dyDescent="0.2">
      <c r="E638" s="30"/>
    </row>
    <row r="639" spans="5:5" x14ac:dyDescent="0.2">
      <c r="E639" s="30"/>
    </row>
    <row r="640" spans="5:5" x14ac:dyDescent="0.2">
      <c r="E640" s="30"/>
    </row>
    <row r="641" spans="5:5" x14ac:dyDescent="0.2">
      <c r="E641" s="30"/>
    </row>
    <row r="642" spans="5:5" x14ac:dyDescent="0.2">
      <c r="E642" s="30"/>
    </row>
    <row r="643" spans="5:5" x14ac:dyDescent="0.2">
      <c r="E643" s="30"/>
    </row>
    <row r="644" spans="5:5" x14ac:dyDescent="0.2">
      <c r="E644" s="30"/>
    </row>
    <row r="645" spans="5:5" x14ac:dyDescent="0.2">
      <c r="E645" s="30"/>
    </row>
    <row r="646" spans="5:5" x14ac:dyDescent="0.2">
      <c r="E646" s="30"/>
    </row>
    <row r="647" spans="5:5" x14ac:dyDescent="0.2">
      <c r="E647" s="30"/>
    </row>
    <row r="648" spans="5:5" x14ac:dyDescent="0.2">
      <c r="E648" s="30"/>
    </row>
    <row r="649" spans="5:5" x14ac:dyDescent="0.2">
      <c r="E649" s="30"/>
    </row>
    <row r="650" spans="5:5" x14ac:dyDescent="0.2">
      <c r="E650" s="30"/>
    </row>
    <row r="651" spans="5:5" x14ac:dyDescent="0.2">
      <c r="E651" s="30"/>
    </row>
    <row r="652" spans="5:5" x14ac:dyDescent="0.2">
      <c r="E652" s="30"/>
    </row>
    <row r="653" spans="5:5" x14ac:dyDescent="0.2">
      <c r="E653" s="30"/>
    </row>
    <row r="654" spans="5:5" x14ac:dyDescent="0.2">
      <c r="E654" s="30"/>
    </row>
    <row r="655" spans="5:5" x14ac:dyDescent="0.2">
      <c r="E655" s="30"/>
    </row>
    <row r="656" spans="5:5" x14ac:dyDescent="0.2">
      <c r="E656" s="30"/>
    </row>
    <row r="657" spans="5:5" x14ac:dyDescent="0.2">
      <c r="E657" s="30"/>
    </row>
    <row r="658" spans="5:5" x14ac:dyDescent="0.2">
      <c r="E658" s="30"/>
    </row>
    <row r="659" spans="5:5" x14ac:dyDescent="0.2">
      <c r="E659" s="30"/>
    </row>
    <row r="660" spans="5:5" x14ac:dyDescent="0.2">
      <c r="E660" s="30"/>
    </row>
    <row r="661" spans="5:5" x14ac:dyDescent="0.2">
      <c r="E661" s="30"/>
    </row>
    <row r="662" spans="5:5" x14ac:dyDescent="0.2">
      <c r="E662" s="30"/>
    </row>
    <row r="663" spans="5:5" x14ac:dyDescent="0.2">
      <c r="E663" s="30"/>
    </row>
    <row r="664" spans="5:5" x14ac:dyDescent="0.2">
      <c r="E664" s="30"/>
    </row>
    <row r="665" spans="5:5" x14ac:dyDescent="0.2">
      <c r="E665" s="30"/>
    </row>
    <row r="666" spans="5:5" x14ac:dyDescent="0.2">
      <c r="E666" s="30"/>
    </row>
  </sheetData>
  <sortState xmlns:xlrd2="http://schemas.microsoft.com/office/spreadsheetml/2017/richdata2" ref="B42:C63">
    <sortCondition ref="B41:B63"/>
  </sortState>
  <mergeCells count="28">
    <mergeCell ref="F66:F67"/>
    <mergeCell ref="G66:G67"/>
    <mergeCell ref="F39:F40"/>
    <mergeCell ref="G39:G40"/>
    <mergeCell ref="C39:C40"/>
    <mergeCell ref="D39:D40"/>
    <mergeCell ref="E39:E40"/>
    <mergeCell ref="A66:A67"/>
    <mergeCell ref="B66:B67"/>
    <mergeCell ref="C66:C67"/>
    <mergeCell ref="D66:D67"/>
    <mergeCell ref="E66:E67"/>
    <mergeCell ref="G13:G14"/>
    <mergeCell ref="F21:F22"/>
    <mergeCell ref="G21:G22"/>
    <mergeCell ref="A39:A40"/>
    <mergeCell ref="B39:B40"/>
    <mergeCell ref="A13:A14"/>
    <mergeCell ref="B13:B14"/>
    <mergeCell ref="F13:F14"/>
    <mergeCell ref="C13:C14"/>
    <mergeCell ref="D13:D14"/>
    <mergeCell ref="E13:E14"/>
    <mergeCell ref="A21:A22"/>
    <mergeCell ref="B21:B22"/>
    <mergeCell ref="C21:C22"/>
    <mergeCell ref="D21:D22"/>
    <mergeCell ref="E21:E22"/>
  </mergeCells>
  <phoneticPr fontId="8" type="noConversion"/>
  <printOptions horizontalCentered="1"/>
  <pageMargins left="0.19685039370078741" right="0.19685039370078741" top="0.86614173228346458" bottom="0.27559055118110237" header="0.51181102362204722" footer="0.27559055118110237"/>
  <pageSetup paperSize="9" scale="90" orientation="portrait" horizontalDpi="4294967293" r:id="rId1"/>
  <headerFooter alignWithMargins="0"/>
  <rowBreaks count="1" manualBreakCount="1">
    <brk id="3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D0DF-B052-4E94-A6C8-54C8B3EB672A}">
  <dimension ref="A1:A9"/>
  <sheetViews>
    <sheetView view="pageBreakPreview" zoomScaleNormal="100" zoomScaleSheetLayoutView="100" workbookViewId="0">
      <selection activeCell="A23" sqref="A23"/>
    </sheetView>
  </sheetViews>
  <sheetFormatPr defaultRowHeight="12.75" x14ac:dyDescent="0.2"/>
  <cols>
    <col min="1" max="1" width="104" customWidth="1"/>
  </cols>
  <sheetData>
    <row r="1" spans="1:1" ht="21" customHeight="1" x14ac:dyDescent="0.2">
      <c r="A1" s="263" t="s">
        <v>250</v>
      </c>
    </row>
    <row r="2" spans="1:1" ht="21" customHeight="1" x14ac:dyDescent="0.2">
      <c r="A2" s="264" t="s">
        <v>251</v>
      </c>
    </row>
    <row r="3" spans="1:1" ht="21" customHeight="1" x14ac:dyDescent="0.2">
      <c r="A3" s="265" t="s">
        <v>252</v>
      </c>
    </row>
    <row r="4" spans="1:1" ht="21" customHeight="1" x14ac:dyDescent="0.2">
      <c r="A4" s="264" t="s">
        <v>253</v>
      </c>
    </row>
    <row r="5" spans="1:1" ht="21" customHeight="1" x14ac:dyDescent="0.2">
      <c r="A5" s="265" t="s">
        <v>270</v>
      </c>
    </row>
    <row r="6" spans="1:1" ht="21" customHeight="1" x14ac:dyDescent="0.2">
      <c r="A6" s="265" t="s">
        <v>248</v>
      </c>
    </row>
    <row r="7" spans="1:1" ht="21" customHeight="1" x14ac:dyDescent="0.2">
      <c r="A7" s="265" t="s">
        <v>249</v>
      </c>
    </row>
    <row r="8" spans="1:1" ht="21" customHeight="1" x14ac:dyDescent="0.2">
      <c r="A8" s="265" t="s">
        <v>317</v>
      </c>
    </row>
    <row r="9" spans="1:1" ht="21" customHeight="1" x14ac:dyDescent="0.2">
      <c r="A9" s="266" t="s">
        <v>318</v>
      </c>
    </row>
  </sheetData>
  <pageMargins left="0.51181102362204722" right="0.51181102362204722" top="0.39370078740157483" bottom="0.19685039370078741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kontakt</vt:lpstr>
      <vt:lpstr>Rekapitulace</vt:lpstr>
      <vt:lpstr>1 Stavebni prvky</vt:lpstr>
      <vt:lpstr>2 Vegetacni upravy</vt:lpstr>
      <vt:lpstr> 3 Rostlinny material</vt:lpstr>
      <vt:lpstr>List1</vt:lpstr>
      <vt:lpstr>' 3 Rostlinny material'!Oblast_tisku</vt:lpstr>
      <vt:lpstr>'1 Stavebni prvky'!Oblast_tisku</vt:lpstr>
      <vt:lpstr>'2 Vegetacni upravy'!Oblast_tisku</vt:lpstr>
      <vt:lpstr>Rekapitulace!Oblast_tisku</vt:lpstr>
    </vt:vector>
  </TitlesOfParts>
  <Company>JENA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Konečný Radek</dc:creator>
  <cp:lastModifiedBy>Tereza Nehasilová</cp:lastModifiedBy>
  <cp:lastPrinted>2024-02-01T09:16:24Z</cp:lastPrinted>
  <dcterms:created xsi:type="dcterms:W3CDTF">2002-10-27T10:34:50Z</dcterms:created>
  <dcterms:modified xsi:type="dcterms:W3CDTF">2024-04-26T11:08:00Z</dcterms:modified>
</cp:coreProperties>
</file>